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НА САЙТ\Раскрытие информации 2017-2019\2017\"/>
    </mc:Choice>
  </mc:AlternateContent>
  <bookViews>
    <workbookView xWindow="0" yWindow="0" windowWidth="28800" windowHeight="12435" tabRatio="964"/>
  </bookViews>
  <sheets>
    <sheet name="Офис ООО РЭТ" sheetId="14" r:id="rId1"/>
    <sheet name="Телефонная связь" sheetId="15" r:id="rId2"/>
    <sheet name="Работа с потребителями" sheetId="16" r:id="rId3"/>
    <sheet name="кол-во потребителей" sheetId="17" r:id="rId4"/>
    <sheet name="Объекты ЭСХ" sheetId="19" r:id="rId5"/>
    <sheet name="Уровень износа" sheetId="20" r:id="rId6"/>
    <sheet name="кол-вл точек поставки ээ" sheetId="18" r:id="rId7"/>
    <sheet name="О наличии свободной мощности" sheetId="21" r:id="rId8"/>
    <sheet name="Инф о кол-ве ТП" sheetId="22" r:id="rId9"/>
    <sheet name="Инф о прекращениях подачи ээ" sheetId="1" r:id="rId10"/>
    <sheet name="Лист2" sheetId="2" state="hidden" r:id="rId11"/>
  </sheets>
  <definedNames>
    <definedName name="_ftn1" localSheetId="9">'Инф о прекращениях подачи ээ'!#REF!</definedName>
    <definedName name="_ftnref1" localSheetId="9">'Инф о прекращениях подачи ээ'!#REF!</definedName>
    <definedName name="_Toc472327096" localSheetId="9">'Инф о прекращениях подачи ээ'!#REF!</definedName>
    <definedName name="M">Лист2!$B$2:$B$13</definedName>
  </definedNames>
  <calcPr calcId="152511"/>
</workbook>
</file>

<file path=xl/calcChain.xml><?xml version="1.0" encoding="utf-8"?>
<calcChain xmlns="http://schemas.openxmlformats.org/spreadsheetml/2006/main">
  <c r="I91" i="1" l="1"/>
  <c r="X90" i="1"/>
  <c r="V90" i="1"/>
  <c r="O90" i="1"/>
  <c r="M90" i="1"/>
  <c r="V89" i="1"/>
  <c r="O89" i="1"/>
  <c r="M89" i="1"/>
  <c r="O88" i="1"/>
  <c r="M88" i="1"/>
  <c r="V87" i="1"/>
  <c r="X87" i="1" s="1"/>
  <c r="O87" i="1"/>
  <c r="M87" i="1"/>
  <c r="V86" i="1"/>
  <c r="X86" i="1" s="1"/>
  <c r="O86" i="1"/>
  <c r="M86" i="1"/>
  <c r="D86" i="1"/>
  <c r="V85" i="1"/>
  <c r="X85" i="1" s="1"/>
  <c r="O85" i="1"/>
  <c r="M85" i="1" s="1"/>
  <c r="L85" i="1"/>
  <c r="V84" i="1"/>
  <c r="O84" i="1"/>
  <c r="M84" i="1" s="1"/>
  <c r="L84" i="1"/>
  <c r="V83" i="1"/>
  <c r="O83" i="1"/>
  <c r="M83" i="1" s="1"/>
  <c r="L83" i="1"/>
  <c r="V82" i="1"/>
  <c r="O82" i="1"/>
  <c r="M82" i="1" s="1"/>
  <c r="L82" i="1"/>
  <c r="O81" i="1"/>
  <c r="M81" i="1"/>
  <c r="L81" i="1"/>
  <c r="D81" i="1"/>
  <c r="V80" i="1"/>
  <c r="O80" i="1"/>
  <c r="M80" i="1" s="1"/>
  <c r="L80" i="1"/>
  <c r="V79" i="1"/>
  <c r="O79" i="1"/>
  <c r="M79" i="1" s="1"/>
  <c r="L79" i="1"/>
  <c r="O78" i="1"/>
  <c r="M78" i="1" s="1"/>
  <c r="L78" i="1"/>
  <c r="V77" i="1"/>
  <c r="X77" i="1" s="1"/>
  <c r="O77" i="1"/>
  <c r="M77" i="1"/>
  <c r="L77" i="1"/>
  <c r="X76" i="1"/>
  <c r="V76" i="1"/>
  <c r="O76" i="1"/>
  <c r="M76" i="1"/>
  <c r="L76" i="1"/>
  <c r="V75" i="1"/>
  <c r="X75" i="1" s="1"/>
  <c r="O75" i="1"/>
  <c r="M75" i="1"/>
  <c r="L75" i="1"/>
  <c r="V74" i="1"/>
  <c r="O74" i="1"/>
  <c r="M74" i="1"/>
  <c r="L74" i="1"/>
  <c r="V73" i="1"/>
  <c r="O73" i="1"/>
  <c r="M73" i="1"/>
  <c r="V72" i="1"/>
  <c r="O72" i="1"/>
  <c r="M72" i="1"/>
  <c r="L72" i="1"/>
  <c r="O71" i="1"/>
  <c r="M71" i="1"/>
  <c r="O70" i="1"/>
  <c r="M70" i="1"/>
  <c r="L70" i="1"/>
  <c r="O69" i="1"/>
  <c r="M69" i="1"/>
  <c r="L69" i="1"/>
  <c r="V68" i="1"/>
  <c r="X68" i="1" s="1"/>
  <c r="O68" i="1"/>
  <c r="M68" i="1"/>
  <c r="L68" i="1"/>
  <c r="V67" i="1"/>
  <c r="X67" i="1" s="1"/>
  <c r="O67" i="1"/>
  <c r="M67" i="1" s="1"/>
  <c r="L67" i="1"/>
  <c r="V66" i="1"/>
  <c r="O66" i="1"/>
  <c r="M66" i="1" s="1"/>
  <c r="L66" i="1"/>
  <c r="V65" i="1"/>
  <c r="O65" i="1"/>
  <c r="M65" i="1" s="1"/>
  <c r="L65" i="1"/>
  <c r="V64" i="1"/>
  <c r="O64" i="1"/>
  <c r="M64" i="1" s="1"/>
  <c r="L64" i="1"/>
  <c r="V63" i="1"/>
  <c r="O63" i="1"/>
  <c r="M63" i="1" s="1"/>
  <c r="L63" i="1"/>
  <c r="O62" i="1"/>
  <c r="M62" i="1"/>
  <c r="L62" i="1"/>
  <c r="V61" i="1"/>
  <c r="O61" i="1"/>
  <c r="M61" i="1"/>
  <c r="V60" i="1"/>
  <c r="O60" i="1"/>
  <c r="M60" i="1"/>
  <c r="V59" i="1"/>
  <c r="O59" i="1"/>
  <c r="M59" i="1"/>
  <c r="V58" i="1"/>
  <c r="O58" i="1"/>
  <c r="M58" i="1" s="1"/>
  <c r="V57" i="1"/>
  <c r="O57" i="1"/>
  <c r="M57" i="1"/>
  <c r="M56" i="1"/>
  <c r="L56" i="1"/>
  <c r="V55" i="1"/>
  <c r="O55" i="1"/>
  <c r="M55" i="1" s="1"/>
  <c r="V54" i="1"/>
  <c r="O54" i="1"/>
  <c r="M54" i="1"/>
  <c r="V53" i="1"/>
  <c r="O53" i="1"/>
  <c r="M53" i="1"/>
  <c r="V52" i="1"/>
  <c r="O52" i="1"/>
  <c r="M52" i="1"/>
  <c r="L52" i="1"/>
  <c r="O51" i="1"/>
  <c r="M51" i="1" s="1"/>
  <c r="L51" i="1"/>
  <c r="V50" i="1"/>
  <c r="O50" i="1"/>
  <c r="M50" i="1" s="1"/>
  <c r="L50" i="1"/>
  <c r="O49" i="1"/>
  <c r="M49" i="1"/>
  <c r="L49" i="1"/>
  <c r="V48" i="1"/>
  <c r="O48" i="1"/>
  <c r="M48" i="1"/>
  <c r="L48" i="1"/>
  <c r="V47" i="1"/>
  <c r="O47" i="1"/>
  <c r="M47" i="1"/>
  <c r="L47" i="1"/>
  <c r="V46" i="1"/>
  <c r="O46" i="1"/>
  <c r="M46" i="1"/>
  <c r="L46" i="1"/>
  <c r="O45" i="1"/>
  <c r="M45" i="1"/>
  <c r="L45" i="1"/>
  <c r="O44" i="1"/>
  <c r="M44" i="1"/>
  <c r="L44" i="1"/>
  <c r="V43" i="1"/>
  <c r="O43" i="1"/>
  <c r="M43" i="1"/>
  <c r="L43" i="1"/>
  <c r="O42" i="1"/>
  <c r="M42" i="1" s="1"/>
  <c r="L42" i="1"/>
  <c r="V41" i="1"/>
  <c r="O41" i="1"/>
  <c r="M41" i="1" s="1"/>
  <c r="L41" i="1"/>
  <c r="V40" i="1"/>
  <c r="O40" i="1"/>
  <c r="M40" i="1" s="1"/>
  <c r="L40" i="1"/>
  <c r="O39" i="1"/>
  <c r="M39" i="1"/>
  <c r="L39" i="1"/>
  <c r="O38" i="1"/>
  <c r="M38" i="1"/>
  <c r="L38" i="1"/>
  <c r="V37" i="1"/>
  <c r="O37" i="1"/>
  <c r="M37" i="1"/>
  <c r="L37" i="1"/>
  <c r="V36" i="1"/>
  <c r="O36" i="1"/>
  <c r="M36" i="1"/>
  <c r="L36" i="1"/>
  <c r="O35" i="1"/>
  <c r="M35" i="1"/>
  <c r="L35" i="1"/>
  <c r="O34" i="1"/>
  <c r="M34" i="1" s="1"/>
  <c r="L34" i="1"/>
  <c r="V33" i="1"/>
  <c r="O33" i="1"/>
  <c r="M33" i="1" s="1"/>
  <c r="L33" i="1"/>
  <c r="O32" i="1"/>
  <c r="M32" i="1"/>
  <c r="O31" i="1"/>
  <c r="M31" i="1"/>
  <c r="O30" i="1"/>
  <c r="M30" i="1"/>
  <c r="V29" i="1"/>
  <c r="O29" i="1"/>
  <c r="M29" i="1"/>
  <c r="O28" i="1"/>
  <c r="M28" i="1" s="1"/>
  <c r="V27" i="1"/>
  <c r="O27" i="1"/>
  <c r="M27" i="1"/>
  <c r="O26" i="1"/>
  <c r="M26" i="1"/>
  <c r="V25" i="1"/>
  <c r="O25" i="1"/>
  <c r="M25" i="1" s="1"/>
  <c r="V24" i="1"/>
  <c r="O24" i="1"/>
  <c r="M24" i="1"/>
  <c r="O23" i="1"/>
  <c r="M23" i="1"/>
  <c r="O22" i="1"/>
  <c r="M22" i="1"/>
  <c r="V21" i="1"/>
  <c r="O21" i="1"/>
  <c r="M21" i="1"/>
  <c r="V20" i="1"/>
  <c r="O20" i="1"/>
  <c r="M20" i="1"/>
  <c r="O19" i="1"/>
  <c r="M19" i="1"/>
  <c r="V18" i="1"/>
  <c r="O18" i="1"/>
  <c r="M18" i="1"/>
  <c r="O17" i="1"/>
  <c r="M17" i="1" s="1"/>
  <c r="V16" i="1"/>
  <c r="O16" i="1"/>
  <c r="M16" i="1"/>
  <c r="V15" i="1"/>
  <c r="O15" i="1"/>
  <c r="M15" i="1"/>
  <c r="V14" i="1"/>
  <c r="O14" i="1"/>
  <c r="M14" i="1"/>
  <c r="V13" i="1"/>
  <c r="O13" i="1"/>
  <c r="M13" i="1" s="1"/>
  <c r="V12" i="1"/>
  <c r="O12" i="1"/>
  <c r="M12" i="1"/>
  <c r="V11" i="1"/>
  <c r="O11" i="1"/>
  <c r="O91" i="1" s="1"/>
  <c r="M11" i="1"/>
  <c r="M91" i="1" s="1"/>
  <c r="V78" i="1" l="1"/>
  <c r="F30" i="22" l="1"/>
  <c r="F29" i="22"/>
  <c r="F17" i="22"/>
  <c r="F15" i="22"/>
  <c r="C18" i="19"/>
  <c r="C21" i="19" s="1"/>
  <c r="F14" i="18"/>
  <c r="F12" i="18"/>
  <c r="F22" i="17"/>
  <c r="F21" i="17"/>
  <c r="F18" i="17"/>
  <c r="F14" i="17"/>
</calcChain>
</file>

<file path=xl/sharedStrings.xml><?xml version="1.0" encoding="utf-8"?>
<sst xmlns="http://schemas.openxmlformats.org/spreadsheetml/2006/main" count="1066" uniqueCount="456">
  <si>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</si>
  <si>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январь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</si>
  <si>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</si>
  <si>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</si>
  <si>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</si>
  <si>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</si>
  <si>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</si>
  <si>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</si>
  <si>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</si>
  <si>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</si>
  <si>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</si>
  <si>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</si>
  <si>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</si>
  <si>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</si>
  <si>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</si>
  <si>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</si>
  <si>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</si>
  <si>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</si>
  <si>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</si>
  <si>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</si>
  <si>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</si>
  <si>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</si>
  <si>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</si>
  <si>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</si>
  <si>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</si>
  <si>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</si>
  <si>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</si>
  <si>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</si>
  <si>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</si>
  <si>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</si>
  <si>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</si>
  <si>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КТП 1052</t>
  </si>
  <si>
    <t>тп</t>
  </si>
  <si>
    <t>П</t>
  </si>
  <si>
    <t>ВЛ</t>
  </si>
  <si>
    <t>КТП 1348</t>
  </si>
  <si>
    <t>ПС АС 14 ВЛ 10 кВ № 1407</t>
  </si>
  <si>
    <t>КТП 1208</t>
  </si>
  <si>
    <t>ТП</t>
  </si>
  <si>
    <t>ПС АС-5 ВЛ 10 кВ № 505</t>
  </si>
  <si>
    <t>3.4.9.1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</si>
  <si>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</si>
  <si>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</si>
  <si>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</si>
  <si>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</si>
  <si>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</si>
  <si>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</si>
  <si>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</si>
  <si>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</si>
  <si>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</si>
  <si>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</si>
  <si>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</si>
  <si>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ПС АС-14 ВЛ 10 кВ № 1407</t>
  </si>
  <si>
    <t>КТП 1532</t>
  </si>
  <si>
    <t>КТП 1051</t>
  </si>
  <si>
    <t>КТП 3092</t>
  </si>
  <si>
    <t>Учет в  показателях надежности, в т.ч. индикативных показателях наджености (0 - нет, 1 - да)</t>
  </si>
  <si>
    <t>Вид объекта: КЛ, ВЛ, ПС, ТП, РП, КВЛ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</si>
  <si>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</si>
  <si>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НН (0,22- 1 кВ)</t>
  </si>
  <si>
    <t>КТП 3130</t>
  </si>
  <si>
    <t>КТП 1608</t>
  </si>
  <si>
    <t>КТП 1643</t>
  </si>
  <si>
    <t>КТП 1187</t>
  </si>
  <si>
    <t>Приложение №7</t>
  </si>
  <si>
    <t>к Единым стандартам качества обслуживания</t>
  </si>
  <si>
    <t>сетевыми организациями потребителей услуг</t>
  </si>
  <si>
    <t>сетевых организаций</t>
  </si>
  <si>
    <t>4.2 Информация о деятельности офисов обслуживания потребителей.</t>
  </si>
  <si>
    <t>№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</si>
  <si>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</si>
  <si>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</si>
  <si>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</si>
  <si>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</si>
  <si>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</si>
  <si>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</si>
  <si>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</si>
  <si>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</si>
  <si>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</si>
  <si>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</si>
  <si>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ООО "РЭТ"</t>
  </si>
  <si>
    <t>кабинет</t>
  </si>
  <si>
    <t>г. Аксай, ул. Садовая, 31</t>
  </si>
  <si>
    <t xml:space="preserve">8 863 322 00 07
8 863 50 52 4 42  rementrans@yandex.ru
</t>
  </si>
  <si>
    <t>c 8-00 до 17-00 обед с 12-00 до 13-00</t>
  </si>
  <si>
    <t>передача электроэнергии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</si>
  <si>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</si>
  <si>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</si>
  <si>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</si>
  <si>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 xml:space="preserve">Перечень номеров телефонов, выделенных для обслуживания потребителей: Номер телефона по вопросам энергоснабжения:                                                                                 Номера телефонов центров обработки телефонных вызовов:
</t>
  </si>
  <si>
    <t xml:space="preserve">номер телефона            </t>
  </si>
  <si>
    <t>8 863 322 00 07
8 863 50 52 4 42</t>
  </si>
  <si>
    <t>Общее число телефонных вызовов от потребителей по выделенным номерам телефонов</t>
  </si>
  <si>
    <t xml:space="preserve">единицы                  </t>
  </si>
  <si>
    <t>2.1</t>
  </si>
  <si>
    <t>Общее число телефонных вызовов от потребителей, на которые ответил оператор сетевой организации</t>
  </si>
  <si>
    <t>2.2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</si>
  <si>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</si>
  <si>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</si>
  <si>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 xml:space="preserve">мин.                        </t>
  </si>
  <si>
    <t>Среднее время обработки телефонного вызова от потребителя на выделенные номера телефонов за текущий период</t>
  </si>
  <si>
    <t xml:space="preserve">4.4.  В отчетном периоде жалоб от потребителей в адрес ООО “РЭТ” не поступало.
4.5. Дополнительных услуги, оказываемые потребителю, помимо услуг, указанных в Единых стандартах качества обслуживания сетевыми организациями потребителей сетевых организаций-отсутствуют.
4.6. В ООО "РЭТ" предусмотрены и разрабатываются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АЭС").4.7.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
4.7. В отчетном периоде опросы потребителей не проводились.
4.8. Мероприятия, выполняемые сетевой организацией в целях повышения качества обслуживания потребителей.
Мероприятия, выполняемые сетевой организацией в целях повышения качества обслуживания потребителей:
- анализ потребностей и ожиданий клиентов посредством обработки обращений потребителей; 
- реагирование на жалобы и обращения, обеспечение «обратной связи»; 
- оценка степени удовлетворенности качеством услуг и обслуживания; 
- обеспечение информированности; 
- сокращение сроков обработки и выполнения необходимых мероприятий по обращениям заявителей; 
4.9. Информация по обращениям потребителей.
</t>
  </si>
  <si>
    <t>Работа с потребителями услуг</t>
  </si>
  <si>
    <t xml:space="preserve">Информация о качестве обслуживания потребителей услуг </t>
  </si>
  <si>
    <t>ООО "РЭТ" за 2017 год</t>
  </si>
  <si>
    <t>1.1.  О количестве потребителей услуг</t>
  </si>
  <si>
    <t>Показатель</t>
  </si>
  <si>
    <t>Значение показателя, годы</t>
  </si>
  <si>
    <t>2015 г.</t>
  </si>
  <si>
    <t>2016 г.</t>
  </si>
  <si>
    <t>2017 г.</t>
  </si>
  <si>
    <t>Динамика изменения показателя %</t>
  </si>
  <si>
    <t>1.1</t>
  </si>
  <si>
    <t>Количество потребителей услуг сетевой организации</t>
  </si>
  <si>
    <t>из них:</t>
  </si>
  <si>
    <t>СН1 (35 - 60 кВ)</t>
  </si>
  <si>
    <t>СН2 (1 - 20 кВ)</t>
  </si>
  <si>
    <t>НН (до 1 кВ)</t>
  </si>
  <si>
    <t>юридические лица</t>
  </si>
  <si>
    <t>физические лица</t>
  </si>
  <si>
    <t>1.2. О количестве точек поставки</t>
  </si>
  <si>
    <t>Динамика изменения показателя</t>
  </si>
  <si>
    <t>1.2</t>
  </si>
  <si>
    <t>Количество точек поставки всего</t>
  </si>
  <si>
    <t>оборудованных ПУ эл/эн</t>
  </si>
  <si>
    <t>Вводные устройства в МКД</t>
  </si>
  <si>
    <t>Бесхозные объекты ЭСХ</t>
  </si>
  <si>
    <t>ПУ с дистанционным сбором данных</t>
  </si>
  <si>
    <t>1.3. Об объектах электросетевого хозяйства</t>
  </si>
  <si>
    <t>Данные по объему воздушных линий электропередач (ВЛЭП) и кабельных линий электропередач (КЛЭП) в зависимости от протяженности, напряжения, конструктивного использования и материала опор представлены в таблице 1:</t>
  </si>
  <si>
    <t>Таблица 1</t>
  </si>
  <si>
    <t>Наименование позиции</t>
  </si>
  <si>
    <t>Напряжение, кВ</t>
  </si>
  <si>
    <t>Протяженность, км</t>
  </si>
  <si>
    <t>ВЛЭП</t>
  </si>
  <si>
    <t>35, 110-150</t>
  </si>
  <si>
    <t>1-20</t>
  </si>
  <si>
    <t>0,4</t>
  </si>
  <si>
    <t>КЛЭП</t>
  </si>
  <si>
    <t>3-10</t>
  </si>
  <si>
    <t>до 1 кВ</t>
  </si>
  <si>
    <t xml:space="preserve">всего </t>
  </si>
  <si>
    <t>Данные по объему трансформаторных подстанций (ТП, КТП, БКТП, мачтовые) 
представлены в таблице 2:</t>
  </si>
  <si>
    <t xml:space="preserve">    Таблица 2</t>
  </si>
  <si>
    <t>№ п/п</t>
  </si>
  <si>
    <t>Кол-во</t>
  </si>
  <si>
    <t>Подстанция</t>
  </si>
  <si>
    <t>6-10</t>
  </si>
  <si>
    <t>1.4. Уровень физического износа объектов электросетевого хозяйства</t>
  </si>
  <si>
    <t>Уровень физического износа объектов</t>
  </si>
  <si>
    <t>2.3 Мероприятия, выполненные сетевой организацией в целях повышения качества оказания услуг по передаче электрической энергии в отчетном периоде – своевременное проведение планово-предупредительных ремонтов объектов электросетевого хозяйства, оптимизация нагрузки линий с целью 
минимизации аварийности.</t>
  </si>
  <si>
    <t>2.4 Прочая информация, которую сетевая организация считает целесообразным для включения в отчет, касающаяся качества оказания услуг по передаче электрической энергии.</t>
  </si>
  <si>
    <t xml:space="preserve"> Ведется  работа по замене оборудования, исчерпавшего гарантийный срок эксплуатации.</t>
  </si>
  <si>
    <t>Все это позволит улучшить качество оказания услуг по передаче электрической энергии, а так же увеличить надежность электроснабжения потребителей электроэнергии.</t>
  </si>
  <si>
    <t xml:space="preserve">3.1 Информация о наличии невостребованной мощности для осуществления технологического 
присоединения располагается на официальном сайте ООО «РЭТ» </t>
  </si>
  <si>
    <t>Наименование ПО</t>
  </si>
  <si>
    <t>Наименование РЭС</t>
  </si>
  <si>
    <t>Диспетчерское наименование ПС</t>
  </si>
  <si>
    <t>Уровень напряжения, кВ</t>
  </si>
  <si>
    <t>Трансформаторы ПС*</t>
  </si>
  <si>
    <t>Величина свободной мощности,</t>
  </si>
  <si>
    <t xml:space="preserve"> МВт</t>
  </si>
  <si>
    <t>наименование</t>
  </si>
  <si>
    <t>установленная мощность, МВА</t>
  </si>
  <si>
    <t>потребляемая мощность, МВА</t>
  </si>
  <si>
    <t>невостребованная мощность для осуществления технологического 
присоединения отсутствует</t>
  </si>
  <si>
    <t>3.5. Стоимость технологического присоединения к электрическим сетям сетевой организации рассчитывается по стандартизированным тарифным ставкам, установленными в соответствии с Постановлением РСТ РО  на 2018 от 29.12.2017 № 86/5, ( на официальном сайте сетевой организации в сети Интернет в разделе «Раскрытие
 информации» представлены формулы и стандартизированные тарифные ставки, которые позволяют рассчитать стоимость технологического присоединения при предоставлении заявки с вводными параметрами на технологическое присоединение специалисту компании тел. 8 863 322 00 07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</si>
  <si>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</si>
  <si>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</si>
  <si>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</si>
  <si>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</si>
  <si>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</si>
  <si>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</si>
  <si>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</si>
  <si>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</si>
  <si>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Динамика изменения показателя, %</t>
  </si>
  <si>
    <t>Всего обращений потребителей, в том числе:</t>
  </si>
  <si>
    <t>-</t>
  </si>
  <si>
    <t xml:space="preserve">1.1 </t>
  </si>
  <si>
    <t>оказание услуг по передаче электрической энергии</t>
  </si>
  <si>
    <t xml:space="preserve">1.2 </t>
  </si>
  <si>
    <t>осуществление технологического присоединения</t>
  </si>
  <si>
    <t xml:space="preserve">1.3 </t>
  </si>
  <si>
    <t>коммерческий учет электрической энергии</t>
  </si>
  <si>
    <t xml:space="preserve">1.4 </t>
  </si>
  <si>
    <t>качество обслуживания</t>
  </si>
  <si>
    <t xml:space="preserve">1.5 </t>
  </si>
  <si>
    <t>техническое обслуживание электросетевых объектов</t>
  </si>
  <si>
    <t xml:space="preserve">1.6 </t>
  </si>
  <si>
    <t>прочее (указать)</t>
  </si>
  <si>
    <t>Жалобы</t>
  </si>
  <si>
    <t xml:space="preserve">2.1 </t>
  </si>
  <si>
    <t>оказание услуг по передаче электрической энергии, в том числе:</t>
  </si>
  <si>
    <t xml:space="preserve">2.1.1 </t>
  </si>
  <si>
    <t>качество услуг по передаче электрической энергии</t>
  </si>
  <si>
    <t xml:space="preserve">2.1.2 </t>
  </si>
  <si>
    <t>качество электрической энергии</t>
  </si>
  <si>
    <t xml:space="preserve">2.2 </t>
  </si>
  <si>
    <t xml:space="preserve">2.3 </t>
  </si>
  <si>
    <t xml:space="preserve">2.4 </t>
  </si>
  <si>
    <t xml:space="preserve">2.5 </t>
  </si>
  <si>
    <t>техническое обслуживание объектов электросетевого хозяйства</t>
  </si>
  <si>
    <t xml:space="preserve">2.6 </t>
  </si>
  <si>
    <t>Заявка на оказание услуг</t>
  </si>
  <si>
    <t xml:space="preserve">3.1 </t>
  </si>
  <si>
    <t>по технологическому присоединению</t>
  </si>
  <si>
    <t xml:space="preserve">3.2 </t>
  </si>
  <si>
    <t>на заключение договора на оказание услуг по передаче электрической энергии</t>
  </si>
  <si>
    <t xml:space="preserve">3.3 </t>
  </si>
  <si>
    <t>организация коммерческого учета электрической энергии</t>
  </si>
  <si>
    <t xml:space="preserve">3.4 </t>
  </si>
  <si>
    <t>Возможность подачи заявки на осуществление технологического присоединения энергопринимающих устройств заявителей к электрическим сетям классом напряжения до 10 кВ включительно посредством официального сайта сетевой организации ОТСУТСТВУЕТ.</t>
  </si>
  <si>
    <t>3.2 Мероприятия, выполненные сетевой организацией в целях совершенствования деятельности по технологическому присоединению
 в отчетном периоде включают в себя оптимизацию процесса технологического присоединения, ускорение сроков процедуры технологического присоединения, совершенствование процедуры технологического присоединения посредством официального сайта.</t>
  </si>
  <si>
    <t>2017 год</t>
  </si>
  <si>
    <t>ООО РемЭнергоТранспорт</t>
  </si>
  <si>
    <t>Признак АПВ (1 - Успешно/0 - Не успешно/2 - Отсутствует)</t>
  </si>
  <si>
    <t>Признак АВР (1 - Успешно/0 - Не успешно/2 - Отсутствует)</t>
  </si>
  <si>
    <t>Вид прекращения передачи электроэнергии (П, А, В, В1)</t>
  </si>
  <si>
    <t>КТП 1702</t>
  </si>
  <si>
    <t>ПС АС-12 ВЛ 10кВ № 1207</t>
  </si>
  <si>
    <t>09.00 2017.01.11</t>
  </si>
  <si>
    <t>17.00 2017.01.11</t>
  </si>
  <si>
    <t>09.00 2017.01.13</t>
  </si>
  <si>
    <t>14.00 2017.01.13</t>
  </si>
  <si>
    <t>КТП 1051, 1052, 1083, 1608</t>
  </si>
  <si>
    <t>15.00 2017.01.22</t>
  </si>
  <si>
    <t>18.00 2017.01.22</t>
  </si>
  <si>
    <t>В</t>
  </si>
  <si>
    <t>4.1.</t>
  </si>
  <si>
    <t>КТП 1083</t>
  </si>
  <si>
    <t>9.00 2017.01.23</t>
  </si>
  <si>
    <t>15.00 2017.01.23</t>
  </si>
  <si>
    <t>ПС АС-8 ВЛ 6 кВ № 805</t>
  </si>
  <si>
    <t>9,00 2017,02,07</t>
  </si>
  <si>
    <t>16,00 2017,02,07</t>
  </si>
  <si>
    <t>10,00 2017,02,09</t>
  </si>
  <si>
    <t>15,00 2017,02,09</t>
  </si>
  <si>
    <t>ТП 3075</t>
  </si>
  <si>
    <t>ПС АС-3 ВЛ 6 кВ №352</t>
  </si>
  <si>
    <t>09,00 2017,02,14</t>
  </si>
  <si>
    <t>15,00 2017,02,14</t>
  </si>
  <si>
    <t>КТП 1518</t>
  </si>
  <si>
    <t>КЛ</t>
  </si>
  <si>
    <t>ПС АС-6 ВЛ 10 кВ №655</t>
  </si>
  <si>
    <t>10,00 2017,02,16</t>
  </si>
  <si>
    <t>15,00 2017,02,16</t>
  </si>
  <si>
    <t>ПС АС-15 ВЛ 10 кВ №1513</t>
  </si>
  <si>
    <t>9,00 2017,02,17</t>
  </si>
  <si>
    <t>15,00 2017,02,17</t>
  </si>
  <si>
    <t>09,00  2017,03,09</t>
  </si>
  <si>
    <t>16,00  2017,03,09</t>
  </si>
  <si>
    <t>09,00  2017,03,10</t>
  </si>
  <si>
    <t>16,00  2017,03,10</t>
  </si>
  <si>
    <t>ТП 3078</t>
  </si>
  <si>
    <t xml:space="preserve">ПС АС-3 КЛ  6 кВ № 19  </t>
  </si>
  <si>
    <t>08,00 2017,03,13</t>
  </si>
  <si>
    <t>16,00 2017,03,13</t>
  </si>
  <si>
    <t>ТП 3035</t>
  </si>
  <si>
    <t xml:space="preserve">ПС АС-3 ВЛ  6 кВ №205 </t>
  </si>
  <si>
    <t xml:space="preserve"> 09,00 2017,03,14</t>
  </si>
  <si>
    <t xml:space="preserve"> 16,00 2017,03,14</t>
  </si>
  <si>
    <t xml:space="preserve">ПС АС-15  ВЛ  10 кВ №1513 </t>
  </si>
  <si>
    <t>15,00 2017,03,18</t>
  </si>
  <si>
    <t>16,00 2017,03,18</t>
  </si>
  <si>
    <t>19,00 2017,03,18</t>
  </si>
  <si>
    <t>20,00 2017,03,18</t>
  </si>
  <si>
    <t>КТП 1602</t>
  </si>
  <si>
    <t xml:space="preserve">ПС АС-4 ВЛ  10 кВ № 441 </t>
  </si>
  <si>
    <t>09,00 2017,03,20</t>
  </si>
  <si>
    <t>16,00 2017,03,20</t>
  </si>
  <si>
    <t>ТП 3073</t>
  </si>
  <si>
    <t xml:space="preserve">ПС АС-3 ВЛ  6 кВ № 348 </t>
  </si>
  <si>
    <t>9,00 2017,04,03</t>
  </si>
  <si>
    <t>16,00 2017,04,03</t>
  </si>
  <si>
    <t>8,00 2017.04.05</t>
  </si>
  <si>
    <t>15,00 2017,04,05</t>
  </si>
  <si>
    <t>КТП 1301</t>
  </si>
  <si>
    <t xml:space="preserve">ПС АС-3 ВЛ  6 кВ № 305 </t>
  </si>
  <si>
    <t>10,00 2017,04,06</t>
  </si>
  <si>
    <t>17,00 2017,04,06</t>
  </si>
  <si>
    <t>КТП 1509</t>
  </si>
  <si>
    <t xml:space="preserve">ПС АС-3 ВЛ 6 кВ №42 </t>
  </si>
  <si>
    <t>9,00 2017,04,10</t>
  </si>
  <si>
    <t>15,00 2017,04,10</t>
  </si>
  <si>
    <t xml:space="preserve">ПС АС-3 ВЛ 6 кВ № 42 </t>
  </si>
  <si>
    <t>10,00 2017,04,11</t>
  </si>
  <si>
    <t>16,00 2017,04,11</t>
  </si>
  <si>
    <t>КТП 3109</t>
  </si>
  <si>
    <t xml:space="preserve">ПС АС-2 ВЛ  6 кВ № 202 </t>
  </si>
  <si>
    <t>9,00 2017,04,13</t>
  </si>
  <si>
    <t>16,00 2017,04,13</t>
  </si>
  <si>
    <t xml:space="preserve">Р4- ВЛ 10  кВ №441 </t>
  </si>
  <si>
    <t>9,00 2017,04,14</t>
  </si>
  <si>
    <t>16,00 2017,04,14</t>
  </si>
  <si>
    <t>КТП 1704</t>
  </si>
  <si>
    <t xml:space="preserve">8,00 17,04,2017 </t>
  </si>
  <si>
    <t xml:space="preserve">16,00 17,04,2017 </t>
  </si>
  <si>
    <t>КТП 1652</t>
  </si>
  <si>
    <t xml:space="preserve">ПС АС-8 ВЛ  6 кВ №804 </t>
  </si>
  <si>
    <t>10,00 2017,04,18</t>
  </si>
  <si>
    <t>18,00 2017,04,18</t>
  </si>
  <si>
    <t>ПС АС- 6 ВЛ 10  кВ № 655</t>
  </si>
  <si>
    <t>10,00 2017,04,19</t>
  </si>
  <si>
    <t>16,00 2017,04,19</t>
  </si>
  <si>
    <t>КТП 1673</t>
  </si>
  <si>
    <t xml:space="preserve">ПС АС-8 ВЛ   6 кВ № 804 </t>
  </si>
  <si>
    <t>10,00 2017,04,21</t>
  </si>
  <si>
    <t>15,00 2017,04,21</t>
  </si>
  <si>
    <t>КТП 5</t>
  </si>
  <si>
    <t>ПС АС-3 ВЛ   6 кВ № 355</t>
  </si>
  <si>
    <t>11,00 2017,04,25</t>
  </si>
  <si>
    <t>15,00 2017,04,25</t>
  </si>
  <si>
    <t>КТП 6</t>
  </si>
  <si>
    <t>ПС АС-3 ВЛ   6 кВ № 317</t>
  </si>
  <si>
    <t>10,00 2017,04,28</t>
  </si>
  <si>
    <t>15,00 2017,04,28</t>
  </si>
  <si>
    <t>КТП 1313</t>
  </si>
  <si>
    <t xml:space="preserve">ргс тп 310 КЛ 6 КВ  №111 </t>
  </si>
  <si>
    <t>05,00 2017,05,08</t>
  </si>
  <si>
    <t>12,00 2017,05,08</t>
  </si>
  <si>
    <t>ПС АС- 14 10 ВЛ  кВ №  1407</t>
  </si>
  <si>
    <t>11,00 2017,05,16</t>
  </si>
  <si>
    <t>15,00 2017,05,16</t>
  </si>
  <si>
    <t xml:space="preserve">ПС АС-8 ВЛ  6 кВ №805 </t>
  </si>
  <si>
    <t>11,00 2017,05,24</t>
  </si>
  <si>
    <t>16,00 2017,05,24</t>
  </si>
  <si>
    <t>10,00 2017,06,02</t>
  </si>
  <si>
    <t>14,00 2017,06,02</t>
  </si>
  <si>
    <t xml:space="preserve">ПС АС-3 ВЛ  6 кВ №317 </t>
  </si>
  <si>
    <t>10,00 2017,06,03</t>
  </si>
  <si>
    <t>13,00 2017,06,03</t>
  </si>
  <si>
    <t>09,00 2017,06,07</t>
  </si>
  <si>
    <t>13,00 2017,06,07</t>
  </si>
  <si>
    <t>КТП 1218</t>
  </si>
  <si>
    <t>ПС АС-5 10 КВ № 505</t>
  </si>
  <si>
    <t>08,00 2017,07,09</t>
  </si>
  <si>
    <t>19,00 2017,07,09</t>
  </si>
  <si>
    <t>КТП 1051, 1052</t>
  </si>
  <si>
    <t>ПС АС-14 10 КВ № 1407</t>
  </si>
  <si>
    <t>12,00 2017,07,09</t>
  </si>
  <si>
    <t>18,00 2017,07,09</t>
  </si>
  <si>
    <t>КТП 1602, 1643, 1704, 1705</t>
  </si>
  <si>
    <t>Р4 ВЛ 1 10 КВ № 441</t>
  </si>
  <si>
    <t>15,00 2017,07,09</t>
  </si>
  <si>
    <t>17,00 2017,07,09</t>
  </si>
  <si>
    <t>09,00 2017,07,14</t>
  </si>
  <si>
    <t>16,00 2017,07,14</t>
  </si>
  <si>
    <t>08,00 2017,07,15</t>
  </si>
  <si>
    <t>11,00 2017,07,15</t>
  </si>
  <si>
    <t>КПТ 1051</t>
  </si>
  <si>
    <t xml:space="preserve">ПС АС-14 ВЛ  10 кВ № 1407 </t>
  </si>
  <si>
    <t>10,00 2017,07,18</t>
  </si>
  <si>
    <t>12,00 2017,07,18</t>
  </si>
  <si>
    <t xml:space="preserve">РП </t>
  </si>
  <si>
    <t>РП</t>
  </si>
  <si>
    <t xml:space="preserve">ПС АС-3 ВЛ  6 кВ №355 </t>
  </si>
  <si>
    <t>08,00 2017,07,21</t>
  </si>
  <si>
    <t>15,00 2017,07,21</t>
  </si>
  <si>
    <t>09,00 2017,07,24</t>
  </si>
  <si>
    <t>15,00 2017,07,24</t>
  </si>
  <si>
    <t>ПС АС143 ВЛ 106 кВ №1407</t>
  </si>
  <si>
    <t>23,00 2017,07,24</t>
  </si>
  <si>
    <t>07,00 2017,07,26</t>
  </si>
  <si>
    <t>08,00 2017,07,26</t>
  </si>
  <si>
    <t xml:space="preserve">ПС АС-5 ВЛ  10 кВ №505 </t>
  </si>
  <si>
    <t>12,00 2017,07,26</t>
  </si>
  <si>
    <t>15,00 2017,07,26</t>
  </si>
  <si>
    <t>КТП 8</t>
  </si>
  <si>
    <t>ПС АС-5 ВЛ 10 кВ №505</t>
  </si>
  <si>
    <t>08,00 2017,07,27</t>
  </si>
  <si>
    <t>14,00 2017,07,27</t>
  </si>
  <si>
    <t xml:space="preserve">ПС АС-14 ВЛ  10 кВ №1407 </t>
  </si>
  <si>
    <t>15,00 2017,07,28</t>
  </si>
  <si>
    <t>17,00 2017,07,28</t>
  </si>
  <si>
    <t>06,00 2017,07,30</t>
  </si>
  <si>
    <t>16,00 2017,07,30</t>
  </si>
  <si>
    <t>КТП 3075</t>
  </si>
  <si>
    <t xml:space="preserve">ПС АС-3 ВЛ  6 кВ №352 </t>
  </si>
  <si>
    <t>15,00 2017,08,01</t>
  </si>
  <si>
    <t>17,00 2017,08,01</t>
  </si>
  <si>
    <t>КТП1348</t>
  </si>
  <si>
    <t>ПС АС-15 ВЛ  10 кВ № 1513</t>
  </si>
  <si>
    <t>09,00 2017,08,02</t>
  </si>
  <si>
    <t>16,00 2017,08,02</t>
  </si>
  <si>
    <t>09,00 2017,08,07</t>
  </si>
  <si>
    <t>16,00 2017,08,07</t>
  </si>
  <si>
    <t>17,00 2017,08,09</t>
  </si>
  <si>
    <t>21,00 2017,08,09</t>
  </si>
  <si>
    <t>ПС АС- 3 ВЛ 6  кВ № 305</t>
  </si>
  <si>
    <t>10,00 2017,08,21</t>
  </si>
  <si>
    <t>16,00 2017,08,21</t>
  </si>
  <si>
    <t>ПС АС-3 ВЛ 6 кВ №  348</t>
  </si>
  <si>
    <t>13,00 2017,08,25</t>
  </si>
  <si>
    <t>16,00 2017,08,25</t>
  </si>
  <si>
    <t>ПС АС-6 ВЛ  10 кВ № 655</t>
  </si>
  <si>
    <t>09,00 2017,08,28</t>
  </si>
  <si>
    <t>16,00 2017,08,28</t>
  </si>
  <si>
    <t xml:space="preserve">ПС АС-3 ВЛ  6 кВ №318 </t>
  </si>
  <si>
    <t>14,00 2017,08,31</t>
  </si>
  <si>
    <t>16,00 2017,08,31</t>
  </si>
  <si>
    <t xml:space="preserve">ПС АС-3 ВЛ  6 кВ №325 </t>
  </si>
  <si>
    <t>09,00 2017,09,04</t>
  </si>
  <si>
    <t>12,00 2017,09,04</t>
  </si>
  <si>
    <t>13,00 2017,09,04</t>
  </si>
  <si>
    <t>16,00 2017,09,04</t>
  </si>
  <si>
    <t xml:space="preserve">ПС АС-3 ВЛ  6 кВ №202 </t>
  </si>
  <si>
    <t>09,00 2017,09,05</t>
  </si>
  <si>
    <t>17,00 2017,09,05</t>
  </si>
  <si>
    <t>09,00 2017,09,28</t>
  </si>
  <si>
    <t>16,00 2017,09,28</t>
  </si>
  <si>
    <t>11,00 2017,09,23</t>
  </si>
  <si>
    <t>16,00 2017,09,23</t>
  </si>
  <si>
    <t>КПТ 1083</t>
  </si>
  <si>
    <t xml:space="preserve">ПС АС-14 ВЛ 10  кВ № 1407 </t>
  </si>
  <si>
    <t>11,00 2017,09,30</t>
  </si>
  <si>
    <t>18,00 2017,09,30</t>
  </si>
  <si>
    <t>КТП 1703</t>
  </si>
  <si>
    <t xml:space="preserve">ПС АС-12 ВЛ  10 кВ №1207 </t>
  </si>
  <si>
    <t>09,00 2017,10,05</t>
  </si>
  <si>
    <t>17,00 2017,10,05</t>
  </si>
  <si>
    <t xml:space="preserve">ПС АС- 12 ВЛ 10  кВ №1207 </t>
  </si>
  <si>
    <t>10,00 2017,10,06</t>
  </si>
  <si>
    <t>16,00 2017,10,06</t>
  </si>
  <si>
    <t>КЛ ТП 18</t>
  </si>
  <si>
    <t xml:space="preserve">ПС АС-6  ВЛ  10 кВ №655 </t>
  </si>
  <si>
    <t>09,00 2017,10,11</t>
  </si>
  <si>
    <t>17,00 2017,10,11</t>
  </si>
  <si>
    <t>09,00 2017,10,13</t>
  </si>
  <si>
    <t>16,00 2017,10,13</t>
  </si>
  <si>
    <t>КТП 1211</t>
  </si>
  <si>
    <t xml:space="preserve">ПС АС-1  ВЛ  10 кВ №105 </t>
  </si>
  <si>
    <t>09,00 2017,10,18</t>
  </si>
  <si>
    <t>17,00 2017,10,18</t>
  </si>
  <si>
    <t>09,00 2017,10,20</t>
  </si>
  <si>
    <t>16,00 2017,10,20</t>
  </si>
  <si>
    <t>ПС АС-14  ВЛ  10 кВ №1407</t>
  </si>
  <si>
    <t>12,00 2017,10,21</t>
  </si>
  <si>
    <t>14,00 2017,10,21</t>
  </si>
  <si>
    <t>13,00 2017,10,22</t>
  </si>
  <si>
    <t>15,00 2017,10,22</t>
  </si>
  <si>
    <t>16,00 2017,10,22</t>
  </si>
  <si>
    <t>17,00 2017,10,22</t>
  </si>
  <si>
    <t xml:space="preserve">ПС КС-3 ВЛ  6 кВ №348 </t>
  </si>
  <si>
    <t>09,00 2017,10,25</t>
  </si>
  <si>
    <t>15,00 2017,10,25</t>
  </si>
  <si>
    <t>КПТ 1218</t>
  </si>
  <si>
    <t>12,00 2017,10,25</t>
  </si>
  <si>
    <t>16,00 2017,10,25</t>
  </si>
  <si>
    <t>17,00 2017,10,25</t>
  </si>
  <si>
    <t>19,00 2017,10,25</t>
  </si>
  <si>
    <t>09,00 2017,11,03</t>
  </si>
  <si>
    <t>12,00 2017,11,03</t>
  </si>
  <si>
    <t>10,00 2017,11,08</t>
  </si>
  <si>
    <t>16,00 2017,11,08</t>
  </si>
  <si>
    <t>13,00 2017,11,27</t>
  </si>
  <si>
    <t>15,00 2017,11,27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</si>
</sst>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₽_-;\-* #,##0_₽_-;_-* &quot;-&quot;_₽_-;_-@_-"/>
    <numFmt numFmtId="164" formatCode="0.0"/>
    <numFmt numFmtId="165" formatCode="0.000"/>
    <numFmt numFmtId="166" formatCode="000000"/>
    <numFmt numFmtId="167" formatCode="_-* #,##0.0_₽_-;\-* #,##0.0_₽_-;_-* &quot;-&quot;_₽_-;_-@_-"/>
  </numFmts>
  <fonts count="27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1"/>
      <color rgb="FFFF0000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8"/>
      <color theme="1"/>
      <name val="Arial Narrow"/>
      <family val="2"/>
      <charset val="204"/>
    </font>
    <font>
      <i/>
      <sz val="11"/>
      <color theme="1"/>
      <name val="Arial Narrow"/>
      <family val="2"/>
      <charset val="204"/>
    </font>
    <font>
      <sz val="14"/>
      <color rgb="FF000000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2" borderId="0"/>
    <xf numFmtId="49" fontId="17" fillId="2" borderId="0" applyBorder="0">
      <alignment vertical="top"/>
    </xf>
  </cellStyleXfs>
  <cellXfs count="216">
    <xf numFmtId="0" fontId="0" fillId="2" borderId="0" xfId="0" applyFill="1"/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0" fillId="4" borderId="0" xfId="0" applyFill="1"/>
    <xf numFmtId="0" fontId="3" fillId="0" borderId="0" xfId="0" applyFont="1" applyBorder="1" applyAlignment="1"/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3" fillId="4" borderId="0" xfId="0" applyFont="1" applyFill="1"/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/>
    <xf numFmtId="0" fontId="5" fillId="2" borderId="1" xfId="0" applyFont="1" applyFill="1" applyBorder="1" applyAlignment="1">
      <alignment horizontal="right"/>
    </xf>
    <xf numFmtId="49" fontId="5" fillId="0" borderId="0" xfId="0" applyNumberFormat="1" applyFont="1"/>
    <xf numFmtId="3" fontId="5" fillId="0" borderId="1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8" fillId="0" borderId="0" xfId="0" applyFont="1"/>
    <xf numFmtId="0" fontId="3" fillId="2" borderId="0" xfId="1" applyFont="1"/>
    <xf numFmtId="0" fontId="3" fillId="2" borderId="0" xfId="1" applyFont="1" applyAlignment="1">
      <alignment vertical="center" wrapText="1"/>
    </xf>
    <xf numFmtId="0" fontId="3" fillId="0" borderId="0" xfId="0" applyFont="1" applyAlignment="1">
      <alignment vertical="center"/>
    </xf>
    <xf numFmtId="49" fontId="3" fillId="2" borderId="1" xfId="1" applyNumberFormat="1" applyFont="1" applyBorder="1" applyAlignment="1">
      <alignment horizontal="center" vertical="center" wrapText="1"/>
    </xf>
    <xf numFmtId="0" fontId="3" fillId="2" borderId="0" xfId="1" applyFont="1" applyAlignment="1">
      <alignment wrapText="1"/>
    </xf>
    <xf numFmtId="49" fontId="3" fillId="2" borderId="1" xfId="1" applyNumberFormat="1" applyFont="1" applyBorder="1" applyAlignment="1">
      <alignment horizontal="center" vertical="center"/>
    </xf>
    <xf numFmtId="0" fontId="7" fillId="2" borderId="0" xfId="1" applyFont="1" applyAlignment="1">
      <alignment horizontal="justify" vertical="top"/>
    </xf>
    <xf numFmtId="0" fontId="9" fillId="2" borderId="0" xfId="1" applyFont="1" applyAlignment="1">
      <alignment vertical="top"/>
    </xf>
    <xf numFmtId="0" fontId="9" fillId="0" borderId="0" xfId="0" applyFont="1" applyAlignment="1">
      <alignment vertical="top"/>
    </xf>
    <xf numFmtId="0" fontId="5" fillId="2" borderId="0" xfId="1" applyFont="1"/>
    <xf numFmtId="0" fontId="3" fillId="2" borderId="1" xfId="1" applyFont="1" applyBorder="1" applyAlignment="1">
      <alignment horizontal="center" vertical="center"/>
    </xf>
    <xf numFmtId="0" fontId="3" fillId="2" borderId="1" xfId="1" applyFont="1" applyBorder="1" applyAlignment="1">
      <alignment horizontal="center" vertical="top" wrapText="1"/>
    </xf>
    <xf numFmtId="49" fontId="3" fillId="2" borderId="1" xfId="1" applyNumberFormat="1" applyFont="1" applyBorder="1" applyAlignment="1">
      <alignment horizontal="center" wrapText="1"/>
    </xf>
    <xf numFmtId="0" fontId="3" fillId="2" borderId="1" xfId="1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10" fontId="5" fillId="0" borderId="5" xfId="0" applyNumberFormat="1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/>
    <xf numFmtId="0" fontId="0" fillId="4" borderId="0" xfId="0" applyFill="1" applyAlignment="1">
      <alignment vertical="center"/>
    </xf>
    <xf numFmtId="0" fontId="0" fillId="0" borderId="0" xfId="0" applyAlignment="1">
      <alignment wrapText="1"/>
    </xf>
    <xf numFmtId="0" fontId="3" fillId="4" borderId="0" xfId="0" applyFont="1" applyFill="1" applyAlignment="1"/>
    <xf numFmtId="0" fontId="3" fillId="3" borderId="0" xfId="0" applyFont="1" applyFill="1"/>
    <xf numFmtId="0" fontId="3" fillId="0" borderId="1" xfId="0" applyFont="1" applyBorder="1" applyAlignment="1">
      <alignment horizontal="center" wrapText="1"/>
    </xf>
    <xf numFmtId="0" fontId="0" fillId="4" borderId="0" xfId="0" applyFill="1" applyAlignment="1"/>
    <xf numFmtId="0" fontId="0" fillId="0" borderId="0" xfId="0" applyAlignment="1"/>
    <xf numFmtId="0" fontId="3" fillId="0" borderId="2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9" fontId="16" fillId="0" borderId="1" xfId="0" applyNumberFormat="1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top"/>
    </xf>
    <xf numFmtId="0" fontId="4" fillId="0" borderId="3" xfId="0" applyFont="1" applyBorder="1"/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6" fontId="0" fillId="0" borderId="0" xfId="0" applyNumberFormat="1"/>
    <xf numFmtId="16" fontId="4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5" borderId="0" xfId="0" applyFont="1" applyFill="1" applyAlignment="1">
      <alignment horizontal="center"/>
    </xf>
    <xf numFmtId="0" fontId="5" fillId="0" borderId="0" xfId="0" applyFont="1" applyAlignment="1">
      <alignment horizontal="center" vertical="justify"/>
    </xf>
    <xf numFmtId="0" fontId="5" fillId="0" borderId="0" xfId="0" applyFont="1" applyAlignment="1">
      <alignment horizontal="center"/>
    </xf>
    <xf numFmtId="0" fontId="7" fillId="5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2" borderId="1" xfId="1" applyFont="1" applyBorder="1" applyAlignment="1">
      <alignment horizontal="center" vertical="top" wrapText="1"/>
    </xf>
    <xf numFmtId="0" fontId="3" fillId="2" borderId="1" xfId="1" applyFont="1" applyBorder="1"/>
    <xf numFmtId="0" fontId="7" fillId="2" borderId="0" xfId="1" applyFont="1" applyAlignment="1">
      <alignment horizontal="center" vertical="center" wrapText="1"/>
    </xf>
    <xf numFmtId="0" fontId="5" fillId="2" borderId="1" xfId="1" applyFont="1" applyBorder="1" applyAlignment="1">
      <alignment horizontal="center" vertical="center" wrapText="1"/>
    </xf>
    <xf numFmtId="0" fontId="3" fillId="2" borderId="1" xfId="1" applyFont="1" applyBorder="1" applyAlignment="1">
      <alignment vertical="center"/>
    </xf>
    <xf numFmtId="0" fontId="3" fillId="2" borderId="2" xfId="1" applyFont="1" applyBorder="1" applyAlignment="1">
      <alignment horizontal="center" vertical="center" wrapText="1"/>
    </xf>
    <xf numFmtId="0" fontId="3" fillId="2" borderId="7" xfId="1" applyFont="1" applyBorder="1" applyAlignment="1">
      <alignment horizontal="center" vertical="center" wrapText="1"/>
    </xf>
    <xf numFmtId="0" fontId="3" fillId="2" borderId="6" xfId="1" applyFont="1" applyBorder="1" applyAlignment="1">
      <alignment horizontal="center" vertical="center" wrapText="1"/>
    </xf>
    <xf numFmtId="0" fontId="3" fillId="2" borderId="1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vertical="top"/>
    </xf>
    <xf numFmtId="0" fontId="3" fillId="2" borderId="6" xfId="1" applyFont="1" applyBorder="1" applyAlignment="1">
      <alignment horizontal="center" vertical="top"/>
    </xf>
    <xf numFmtId="0" fontId="3" fillId="2" borderId="1" xfId="1" applyFont="1" applyBorder="1" applyAlignment="1">
      <alignment horizontal="center" vertical="center"/>
    </xf>
    <xf numFmtId="0" fontId="9" fillId="2" borderId="8" xfId="1" applyFont="1" applyBorder="1" applyAlignment="1">
      <alignment horizontal="center" vertical="top"/>
    </xf>
    <xf numFmtId="0" fontId="7" fillId="2" borderId="0" xfId="1" applyFont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2" fillId="4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15" fillId="6" borderId="0" xfId="2" applyNumberFormat="1" applyFont="1" applyFill="1" applyBorder="1" applyAlignment="1" applyProtection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4" borderId="0" xfId="0" applyFont="1" applyFill="1" applyAlignment="1">
      <alignment horizontal="left" wrapText="1"/>
    </xf>
    <xf numFmtId="0" fontId="15" fillId="0" borderId="0" xfId="0" applyFont="1" applyAlignment="1">
      <alignment horizontal="left" wrapText="1"/>
    </xf>
    <xf numFmtId="0" fontId="9" fillId="5" borderId="0" xfId="0" applyFont="1" applyFill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top"/>
    </xf>
    <xf numFmtId="0" fontId="19" fillId="2" borderId="0" xfId="0" applyFont="1" applyFill="1"/>
    <xf numFmtId="0" fontId="19" fillId="0" borderId="0" xfId="0" applyFont="1" applyAlignment="1"/>
    <xf numFmtId="0" fontId="20" fillId="0" borderId="0" xfId="0" applyFont="1" applyAlignment="1"/>
    <xf numFmtId="0" fontId="19" fillId="0" borderId="9" xfId="0" applyFont="1" applyBorder="1"/>
    <xf numFmtId="0" fontId="19" fillId="0" borderId="0" xfId="0" applyFont="1"/>
    <xf numFmtId="0" fontId="19" fillId="2" borderId="0" xfId="0" applyFont="1" applyFill="1" applyBorder="1" applyAlignment="1">
      <alignment horizontal="left" vertical="top"/>
    </xf>
    <xf numFmtId="0" fontId="19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2" borderId="0" xfId="0" applyFont="1" applyFill="1" applyBorder="1" applyAlignment="1" applyProtection="1">
      <alignment vertical="top"/>
      <protection locked="0"/>
    </xf>
    <xf numFmtId="0" fontId="22" fillId="2" borderId="0" xfId="0" applyFont="1" applyFill="1" applyBorder="1" applyAlignment="1">
      <alignment horizontal="center" vertical="top"/>
    </xf>
    <xf numFmtId="0" fontId="19" fillId="2" borderId="0" xfId="0" applyFont="1" applyFill="1" applyBorder="1" applyAlignment="1" applyProtection="1">
      <alignment horizontal="center" vertical="top"/>
      <protection locked="0"/>
    </xf>
    <xf numFmtId="0" fontId="20" fillId="2" borderId="0" xfId="0" applyFont="1" applyFill="1" applyBorder="1" applyAlignment="1" applyProtection="1">
      <alignment horizontal="center" vertical="top"/>
      <protection locked="0"/>
    </xf>
    <xf numFmtId="0" fontId="19" fillId="2" borderId="0" xfId="0" applyFont="1" applyFill="1" applyBorder="1" applyAlignment="1"/>
    <xf numFmtId="0" fontId="19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textRotation="90" wrapText="1"/>
    </xf>
    <xf numFmtId="0" fontId="19" fillId="2" borderId="15" xfId="0" applyFont="1" applyFill="1" applyBorder="1" applyAlignment="1">
      <alignment horizontal="center" vertical="center" textRotation="90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textRotation="90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textRotation="90" wrapText="1"/>
    </xf>
    <xf numFmtId="0" fontId="19" fillId="2" borderId="0" xfId="0" applyFont="1" applyFill="1" applyBorder="1" applyAlignment="1">
      <alignment horizontal="center" vertical="center" textRotation="90" wrapText="1"/>
    </xf>
    <xf numFmtId="0" fontId="19" fillId="2" borderId="21" xfId="0" applyFont="1" applyFill="1" applyBorder="1" applyAlignment="1">
      <alignment horizontal="center" vertical="center" textRotation="90" wrapText="1"/>
    </xf>
    <xf numFmtId="0" fontId="19" fillId="2" borderId="22" xfId="0" applyFont="1" applyFill="1" applyBorder="1" applyAlignment="1">
      <alignment horizontal="center" vertical="center" textRotation="90" wrapText="1"/>
    </xf>
    <xf numFmtId="0" fontId="19" fillId="2" borderId="23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textRotation="90" wrapText="1"/>
    </xf>
    <xf numFmtId="0" fontId="19" fillId="2" borderId="27" xfId="0" applyFont="1" applyFill="1" applyBorder="1" applyAlignment="1">
      <alignment horizontal="center" vertical="center" textRotation="90" wrapText="1"/>
    </xf>
    <xf numFmtId="0" fontId="19" fillId="2" borderId="26" xfId="0" applyFont="1" applyFill="1" applyBorder="1" applyAlignment="1">
      <alignment horizontal="center" vertical="center" textRotation="90" wrapText="1"/>
    </xf>
    <xf numFmtId="0" fontId="19" fillId="2" borderId="28" xfId="0" applyFont="1" applyFill="1" applyBorder="1" applyAlignment="1">
      <alignment horizontal="center" vertical="center" textRotation="90" wrapText="1"/>
    </xf>
    <xf numFmtId="0" fontId="23" fillId="2" borderId="15" xfId="0" applyFont="1" applyFill="1" applyBorder="1" applyAlignment="1">
      <alignment horizontal="center" vertical="top" wrapText="1"/>
    </xf>
    <xf numFmtId="0" fontId="24" fillId="2" borderId="15" xfId="0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center"/>
    </xf>
    <xf numFmtId="0" fontId="25" fillId="2" borderId="1" xfId="0" applyFont="1" applyFill="1" applyBorder="1" applyAlignment="1">
      <alignment horizontal="right" vertical="center"/>
    </xf>
    <xf numFmtId="0" fontId="19" fillId="0" borderId="1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right" vertical="center"/>
    </xf>
    <xf numFmtId="22" fontId="26" fillId="0" borderId="1" xfId="0" applyNumberFormat="1" applyFont="1" applyBorder="1" applyAlignment="1">
      <alignment horizontal="right" vertical="center" wrapText="1"/>
    </xf>
    <xf numFmtId="0" fontId="20" fillId="2" borderId="1" xfId="0" applyFont="1" applyFill="1" applyBorder="1" applyAlignment="1">
      <alignment horizontal="right" vertical="center" wrapText="1"/>
    </xf>
    <xf numFmtId="165" fontId="19" fillId="2" borderId="1" xfId="0" applyNumberFormat="1" applyFont="1" applyFill="1" applyBorder="1" applyAlignment="1">
      <alignment horizontal="right" vertical="center" wrapText="1"/>
    </xf>
    <xf numFmtId="0" fontId="19" fillId="2" borderId="1" xfId="0" applyNumberFormat="1" applyFont="1" applyFill="1" applyBorder="1" applyAlignment="1">
      <alignment horizontal="right" vertical="center" wrapText="1"/>
    </xf>
    <xf numFmtId="0" fontId="19" fillId="2" borderId="1" xfId="0" applyFont="1" applyFill="1" applyBorder="1" applyAlignment="1">
      <alignment horizontal="right" vertical="center" wrapText="1"/>
    </xf>
    <xf numFmtId="41" fontId="18" fillId="2" borderId="1" xfId="0" applyNumberFormat="1" applyFont="1" applyFill="1" applyBorder="1" applyAlignment="1">
      <alignment horizontal="right" vertical="center" wrapText="1"/>
    </xf>
    <xf numFmtId="41" fontId="19" fillId="2" borderId="1" xfId="0" applyNumberFormat="1" applyFont="1" applyFill="1" applyBorder="1" applyAlignment="1">
      <alignment horizontal="right" vertical="center" wrapText="1"/>
    </xf>
    <xf numFmtId="41" fontId="19" fillId="2" borderId="1" xfId="0" applyNumberFormat="1" applyFont="1" applyFill="1" applyBorder="1" applyAlignment="1">
      <alignment vertical="center" wrapText="1"/>
    </xf>
    <xf numFmtId="0" fontId="25" fillId="2" borderId="0" xfId="0" applyFont="1" applyFill="1" applyAlignment="1">
      <alignment horizontal="right" vertical="center"/>
    </xf>
    <xf numFmtId="0" fontId="19" fillId="0" borderId="2" xfId="0" applyFont="1" applyBorder="1" applyAlignment="1">
      <alignment horizontal="right" vertical="center" wrapText="1"/>
    </xf>
    <xf numFmtId="0" fontId="26" fillId="0" borderId="2" xfId="0" applyFont="1" applyBorder="1" applyAlignment="1">
      <alignment horizontal="right" vertical="center"/>
    </xf>
    <xf numFmtId="0" fontId="19" fillId="0" borderId="2" xfId="0" applyFont="1" applyBorder="1" applyAlignment="1">
      <alignment horizontal="right" vertical="center"/>
    </xf>
    <xf numFmtId="22" fontId="26" fillId="0" borderId="2" xfId="0" applyNumberFormat="1" applyFont="1" applyBorder="1" applyAlignment="1">
      <alignment horizontal="right" vertical="center" wrapText="1"/>
    </xf>
    <xf numFmtId="0" fontId="20" fillId="2" borderId="2" xfId="0" applyFont="1" applyFill="1" applyBorder="1" applyAlignment="1">
      <alignment horizontal="right" vertical="center" wrapText="1"/>
    </xf>
    <xf numFmtId="165" fontId="19" fillId="2" borderId="2" xfId="0" applyNumberFormat="1" applyFont="1" applyFill="1" applyBorder="1" applyAlignment="1">
      <alignment horizontal="right" vertical="center" wrapText="1"/>
    </xf>
    <xf numFmtId="0" fontId="19" fillId="2" borderId="2" xfId="0" applyNumberFormat="1" applyFont="1" applyFill="1" applyBorder="1" applyAlignment="1">
      <alignment horizontal="right" vertical="center" wrapText="1"/>
    </xf>
    <xf numFmtId="0" fontId="19" fillId="2" borderId="2" xfId="0" applyFont="1" applyFill="1" applyBorder="1" applyAlignment="1">
      <alignment horizontal="right" vertical="center" wrapText="1"/>
    </xf>
    <xf numFmtId="41" fontId="19" fillId="2" borderId="2" xfId="0" applyNumberFormat="1" applyFont="1" applyFill="1" applyBorder="1" applyAlignment="1">
      <alignment horizontal="right" vertical="center" wrapText="1"/>
    </xf>
    <xf numFmtId="41" fontId="19" fillId="2" borderId="2" xfId="0" applyNumberFormat="1" applyFont="1" applyFill="1" applyBorder="1" applyAlignment="1">
      <alignment vertical="center" wrapText="1"/>
    </xf>
    <xf numFmtId="0" fontId="26" fillId="0" borderId="1" xfId="0" applyFont="1" applyBorder="1" applyAlignment="1">
      <alignment horizontal="right" vertical="center"/>
    </xf>
    <xf numFmtId="166" fontId="19" fillId="2" borderId="2" xfId="0" applyNumberFormat="1" applyFont="1" applyFill="1" applyBorder="1" applyAlignment="1">
      <alignment horizontal="right" vertical="center" wrapText="1"/>
    </xf>
    <xf numFmtId="0" fontId="25" fillId="2" borderId="0" xfId="0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right" vertical="center"/>
    </xf>
    <xf numFmtId="0" fontId="19" fillId="2" borderId="0" xfId="0" applyFont="1" applyFill="1" applyBorder="1" applyAlignment="1">
      <alignment horizontal="right" vertical="center"/>
    </xf>
    <xf numFmtId="0" fontId="20" fillId="2" borderId="1" xfId="0" applyFont="1" applyFill="1" applyBorder="1" applyAlignment="1">
      <alignment horizontal="right" vertical="center"/>
    </xf>
    <xf numFmtId="165" fontId="19" fillId="2" borderId="1" xfId="0" applyNumberFormat="1" applyFont="1" applyFill="1" applyBorder="1" applyAlignment="1">
      <alignment horizontal="right" vertical="center"/>
    </xf>
    <xf numFmtId="0" fontId="19" fillId="2" borderId="1" xfId="0" applyNumberFormat="1" applyFont="1" applyFill="1" applyBorder="1" applyAlignment="1">
      <alignment horizontal="right" vertical="center"/>
    </xf>
    <xf numFmtId="41" fontId="19" fillId="2" borderId="1" xfId="0" applyNumberFormat="1" applyFont="1" applyFill="1" applyBorder="1" applyAlignment="1">
      <alignment horizontal="right" vertical="center"/>
    </xf>
    <xf numFmtId="41" fontId="19" fillId="2" borderId="1" xfId="0" applyNumberFormat="1" applyFont="1" applyFill="1" applyBorder="1" applyAlignment="1">
      <alignment vertical="center"/>
    </xf>
    <xf numFmtId="41" fontId="19" fillId="4" borderId="1" xfId="0" applyNumberFormat="1" applyFont="1" applyFill="1" applyBorder="1" applyAlignment="1">
      <alignment vertical="center"/>
    </xf>
    <xf numFmtId="0" fontId="19" fillId="4" borderId="2" xfId="0" applyFont="1" applyFill="1" applyBorder="1" applyAlignment="1">
      <alignment horizontal="right" vertical="center" wrapText="1"/>
    </xf>
    <xf numFmtId="0" fontId="19" fillId="4" borderId="1" xfId="0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right" vertical="center" wrapText="1"/>
    </xf>
    <xf numFmtId="22" fontId="26" fillId="4" borderId="1" xfId="0" applyNumberFormat="1" applyFont="1" applyFill="1" applyBorder="1" applyAlignment="1">
      <alignment horizontal="right" vertical="center" wrapText="1"/>
    </xf>
    <xf numFmtId="0" fontId="20" fillId="4" borderId="1" xfId="0" applyFont="1" applyFill="1" applyBorder="1" applyAlignment="1">
      <alignment horizontal="right" vertical="center"/>
    </xf>
    <xf numFmtId="165" fontId="19" fillId="4" borderId="1" xfId="0" applyNumberFormat="1" applyFont="1" applyFill="1" applyBorder="1" applyAlignment="1">
      <alignment horizontal="right" vertical="center"/>
    </xf>
    <xf numFmtId="0" fontId="19" fillId="4" borderId="1" xfId="0" applyNumberFormat="1" applyFont="1" applyFill="1" applyBorder="1" applyAlignment="1">
      <alignment horizontal="right" vertical="center"/>
    </xf>
    <xf numFmtId="41" fontId="19" fillId="4" borderId="1" xfId="0" applyNumberFormat="1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22" fontId="19" fillId="0" borderId="1" xfId="0" applyNumberFormat="1" applyFont="1" applyBorder="1" applyAlignment="1">
      <alignment horizontal="right" vertical="center" wrapText="1"/>
    </xf>
    <xf numFmtId="167" fontId="19" fillId="2" borderId="1" xfId="0" applyNumberFormat="1" applyFont="1" applyFill="1" applyBorder="1" applyAlignment="1">
      <alignment vertical="center"/>
    </xf>
    <xf numFmtId="0" fontId="19" fillId="2" borderId="0" xfId="0" applyFont="1" applyFill="1" applyAlignment="1">
      <alignment horizontal="right" vertical="center" wrapText="1"/>
    </xf>
    <xf numFmtId="0" fontId="20" fillId="2" borderId="0" xfId="0" applyFont="1" applyFill="1"/>
    <xf numFmtId="165" fontId="19" fillId="2" borderId="0" xfId="0" applyNumberFormat="1" applyFont="1" applyFill="1"/>
    <xf numFmtId="165" fontId="18" fillId="2" borderId="0" xfId="0" applyNumberFormat="1" applyFont="1" applyFill="1"/>
  </cellXfs>
  <cellStyles count="3">
    <cellStyle name="Обычный" xfId="0" builtinId="0"/>
    <cellStyle name="Обычный 2" xfId="1"/>
    <cellStyle name="Обычный_JKH.OPEN.INFO.PRICE.VO_v4.0(10.02.11)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J12" sqref="J12"/>
    </sheetView>
  </sheetViews>
  <sheetFormatPr defaultRowHeight="15" x14ac:dyDescent="0.25"/>
  <cols>
    <col min="1" max="1" width="9.140625" style="1"/>
    <col min="2" max="2" width="18.140625" style="1" customWidth="1"/>
    <col min="3" max="3" width="7.7109375" style="1" customWidth="1"/>
    <col min="4" max="4" width="18.5703125" style="1" customWidth="1"/>
    <col min="5" max="5" width="22" style="1" customWidth="1"/>
    <col min="6" max="6" width="14.140625" style="1" customWidth="1"/>
    <col min="7" max="7" width="19.5703125" style="1" customWidth="1"/>
    <col min="8" max="8" width="15.7109375" style="1" customWidth="1"/>
    <col min="9" max="9" width="15.85546875" style="1" customWidth="1"/>
    <col min="10" max="10" width="13.140625" style="1" customWidth="1"/>
    <col min="11" max="11" width="19.140625" style="1" customWidth="1"/>
    <col min="12" max="16384" width="9.140625" style="1"/>
  </cols>
  <sheetData>
    <row r="1" spans="1:11" x14ac:dyDescent="0.25">
      <c r="K1" s="2" t="s">
        <v>64</v>
      </c>
    </row>
    <row r="2" spans="1:11" x14ac:dyDescent="0.25">
      <c r="K2" s="2" t="s">
        <v>65</v>
      </c>
    </row>
    <row r="3" spans="1:11" x14ac:dyDescent="0.25">
      <c r="K3" s="2" t="s">
        <v>66</v>
      </c>
    </row>
    <row r="4" spans="1:11" x14ac:dyDescent="0.25">
      <c r="K4" s="2" t="s">
        <v>67</v>
      </c>
    </row>
    <row r="7" spans="1:11" s="11" customFormat="1" ht="18.75" x14ac:dyDescent="0.25">
      <c r="A7" s="78" t="s">
        <v>68</v>
      </c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6" x14ac:dyDescent="0.25">
      <c r="A9" s="4" t="s">
        <v>69</v>
      </c>
      <c r="B9" s="5" t="s">
        <v>70</v>
      </c>
      <c r="C9" s="5" t="s">
        <v>71</v>
      </c>
      <c r="D9" s="5" t="s">
        <v>72</v>
      </c>
      <c r="E9" s="5" t="s">
        <v>73</v>
      </c>
      <c r="F9" s="5" t="s">
        <v>74</v>
      </c>
      <c r="G9" s="5" t="s">
        <v>75</v>
      </c>
      <c r="H9" s="5" t="s">
        <v>76</v>
      </c>
      <c r="I9" s="5" t="s">
        <v>77</v>
      </c>
      <c r="J9" s="5" t="s">
        <v>78</v>
      </c>
      <c r="K9" s="5" t="s">
        <v>79</v>
      </c>
    </row>
    <row r="10" spans="1:11" x14ac:dyDescent="0.2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60" x14ac:dyDescent="0.25">
      <c r="A11" s="7">
        <v>1</v>
      </c>
      <c r="B11" s="8" t="s">
        <v>80</v>
      </c>
      <c r="C11" s="7" t="s">
        <v>81</v>
      </c>
      <c r="D11" s="8" t="s">
        <v>82</v>
      </c>
      <c r="E11" s="8" t="s">
        <v>83</v>
      </c>
      <c r="F11" s="8" t="s">
        <v>84</v>
      </c>
      <c r="G11" s="8" t="s">
        <v>85</v>
      </c>
      <c r="H11" s="9">
        <v>252</v>
      </c>
      <c r="I11" s="9">
        <v>15</v>
      </c>
      <c r="J11" s="9">
        <v>3</v>
      </c>
      <c r="K11" s="9">
        <v>0</v>
      </c>
    </row>
    <row r="12" spans="1:11" x14ac:dyDescent="0.25">
      <c r="A12" s="7"/>
      <c r="B12" s="10"/>
      <c r="C12" s="10"/>
      <c r="D12" s="10"/>
      <c r="E12" s="10"/>
      <c r="F12" s="10"/>
      <c r="G12" s="10"/>
      <c r="H12" s="10"/>
      <c r="I12" s="10"/>
      <c r="J12" s="10"/>
      <c r="K12" s="10"/>
    </row>
  </sheetData>
  <mergeCells count="1">
    <mergeCell ref="A7:K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1"/>
  <sheetViews>
    <sheetView workbookViewId="0">
      <selection activeCell="A4" sqref="A4:V4"/>
    </sheetView>
  </sheetViews>
  <sheetFormatPr defaultRowHeight="23.25" x14ac:dyDescent="0.35"/>
  <cols>
    <col min="1" max="1" width="5.7109375" style="130" customWidth="1"/>
    <col min="2" max="2" width="15.5703125" style="130" customWidth="1"/>
    <col min="3" max="3" width="5" style="130" customWidth="1"/>
    <col min="4" max="4" width="22.42578125" style="130" customWidth="1"/>
    <col min="5" max="5" width="6.85546875" style="130" customWidth="1"/>
    <col min="6" max="6" width="13.5703125" style="130" customWidth="1"/>
    <col min="7" max="7" width="13.140625" style="130" customWidth="1"/>
    <col min="8" max="8" width="5" style="213" customWidth="1"/>
    <col min="9" max="9" width="9.140625" style="130" customWidth="1"/>
    <col min="10" max="10" width="4.42578125" style="130" customWidth="1"/>
    <col min="11" max="11" width="5" style="130" customWidth="1"/>
    <col min="12" max="26" width="9.140625" style="130" customWidth="1"/>
    <col min="27" max="16384" width="9.140625" style="130"/>
  </cols>
  <sheetData>
    <row r="1" spans="1:29" ht="16.5" x14ac:dyDescent="0.3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29" x14ac:dyDescent="0.35">
      <c r="A2" s="131" t="s">
        <v>0</v>
      </c>
      <c r="B2" s="131"/>
      <c r="C2" s="131"/>
      <c r="D2" s="131"/>
      <c r="E2" s="131"/>
      <c r="F2" s="131"/>
      <c r="G2" s="131"/>
      <c r="H2" s="132"/>
      <c r="I2" s="131"/>
      <c r="J2" s="131"/>
      <c r="K2" s="131"/>
      <c r="L2" s="131"/>
      <c r="M2" s="131"/>
      <c r="N2" s="131"/>
      <c r="O2" s="131"/>
      <c r="P2" s="131" t="s">
        <v>213</v>
      </c>
      <c r="Q2" s="133"/>
      <c r="S2" s="133"/>
      <c r="T2" s="134"/>
      <c r="Y2" s="135"/>
      <c r="Z2" s="135"/>
      <c r="AA2" s="135"/>
      <c r="AB2" s="135"/>
      <c r="AC2" s="135"/>
    </row>
    <row r="3" spans="1:29" ht="16.5" x14ac:dyDescent="0.3">
      <c r="A3" s="136" t="s">
        <v>214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Y3" s="135"/>
      <c r="Z3" s="135"/>
      <c r="AA3" s="135"/>
      <c r="AB3" s="135"/>
      <c r="AC3" s="135"/>
    </row>
    <row r="4" spans="1:29" ht="16.5" x14ac:dyDescent="0.3">
      <c r="A4" s="137" t="s">
        <v>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9"/>
      <c r="X4" s="139"/>
      <c r="Y4" s="139"/>
      <c r="Z4" s="139"/>
      <c r="AA4" s="139"/>
      <c r="AB4" s="139"/>
      <c r="AC4" s="139"/>
    </row>
    <row r="5" spans="1:29" s="143" customFormat="1" ht="27.75" customHeight="1" thickBot="1" x14ac:dyDescent="0.35">
      <c r="A5" s="140"/>
      <c r="B5" s="140"/>
      <c r="C5" s="140"/>
      <c r="D5" s="140"/>
      <c r="E5" s="140"/>
      <c r="F5" s="140"/>
      <c r="G5" s="141"/>
      <c r="H5" s="142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</row>
    <row r="6" spans="1:29" ht="32.25" customHeight="1" thickBot="1" x14ac:dyDescent="0.35">
      <c r="A6" s="144" t="s">
        <v>3</v>
      </c>
      <c r="B6" s="145"/>
      <c r="C6" s="145"/>
      <c r="D6" s="145"/>
      <c r="E6" s="145"/>
      <c r="F6" s="145"/>
      <c r="G6" s="145"/>
      <c r="H6" s="145"/>
      <c r="I6" s="146"/>
      <c r="J6" s="147" t="s">
        <v>215</v>
      </c>
      <c r="K6" s="148" t="s">
        <v>216</v>
      </c>
      <c r="L6" s="145" t="s">
        <v>4</v>
      </c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9"/>
      <c r="Y6" s="150" t="s">
        <v>5</v>
      </c>
      <c r="Z6" s="151" t="s">
        <v>6</v>
      </c>
      <c r="AA6" s="152"/>
      <c r="AB6" s="153"/>
      <c r="AC6" s="154" t="s">
        <v>56</v>
      </c>
    </row>
    <row r="7" spans="1:29" ht="171.75" customHeight="1" thickBot="1" x14ac:dyDescent="0.35">
      <c r="A7" s="148" t="s">
        <v>7</v>
      </c>
      <c r="B7" s="148" t="s">
        <v>8</v>
      </c>
      <c r="C7" s="148" t="s">
        <v>57</v>
      </c>
      <c r="D7" s="148" t="s">
        <v>9</v>
      </c>
      <c r="E7" s="148" t="s">
        <v>10</v>
      </c>
      <c r="F7" s="148" t="s">
        <v>11</v>
      </c>
      <c r="G7" s="148" t="s">
        <v>12</v>
      </c>
      <c r="H7" s="148" t="s">
        <v>217</v>
      </c>
      <c r="I7" s="148" t="s">
        <v>13</v>
      </c>
      <c r="J7" s="155"/>
      <c r="K7" s="156"/>
      <c r="L7" s="154" t="s">
        <v>58</v>
      </c>
      <c r="M7" s="148" t="s">
        <v>14</v>
      </c>
      <c r="N7" s="148" t="s">
        <v>15</v>
      </c>
      <c r="O7" s="144" t="s">
        <v>16</v>
      </c>
      <c r="P7" s="145"/>
      <c r="Q7" s="145"/>
      <c r="R7" s="145"/>
      <c r="S7" s="145"/>
      <c r="T7" s="145"/>
      <c r="U7" s="145"/>
      <c r="V7" s="145"/>
      <c r="W7" s="149"/>
      <c r="X7" s="148" t="s">
        <v>17</v>
      </c>
      <c r="Y7" s="157"/>
      <c r="Z7" s="158"/>
      <c r="AA7" s="159"/>
      <c r="AB7" s="160"/>
      <c r="AC7" s="161"/>
    </row>
    <row r="8" spans="1:29" ht="63.75" customHeight="1" thickBot="1" x14ac:dyDescent="0.35">
      <c r="A8" s="156"/>
      <c r="B8" s="156"/>
      <c r="C8" s="156"/>
      <c r="D8" s="156"/>
      <c r="E8" s="156"/>
      <c r="F8" s="156"/>
      <c r="G8" s="156"/>
      <c r="H8" s="156"/>
      <c r="I8" s="156"/>
      <c r="J8" s="155"/>
      <c r="K8" s="156"/>
      <c r="L8" s="161"/>
      <c r="M8" s="156"/>
      <c r="N8" s="156"/>
      <c r="O8" s="148" t="s">
        <v>18</v>
      </c>
      <c r="P8" s="144" t="s">
        <v>19</v>
      </c>
      <c r="Q8" s="145"/>
      <c r="R8" s="149"/>
      <c r="S8" s="144" t="s">
        <v>20</v>
      </c>
      <c r="T8" s="145"/>
      <c r="U8" s="145"/>
      <c r="V8" s="149"/>
      <c r="W8" s="148" t="s">
        <v>21</v>
      </c>
      <c r="X8" s="156"/>
      <c r="Y8" s="157"/>
      <c r="Z8" s="162" t="s">
        <v>22</v>
      </c>
      <c r="AA8" s="148" t="s">
        <v>23</v>
      </c>
      <c r="AB8" s="148" t="s">
        <v>24</v>
      </c>
      <c r="AC8" s="161"/>
    </row>
    <row r="9" spans="1:29" ht="105" customHeight="1" thickBot="1" x14ac:dyDescent="0.35">
      <c r="A9" s="156"/>
      <c r="B9" s="156"/>
      <c r="C9" s="156"/>
      <c r="D9" s="156"/>
      <c r="E9" s="156"/>
      <c r="F9" s="156"/>
      <c r="G9" s="156"/>
      <c r="H9" s="156"/>
      <c r="I9" s="156"/>
      <c r="J9" s="155"/>
      <c r="K9" s="156"/>
      <c r="L9" s="161"/>
      <c r="M9" s="156"/>
      <c r="N9" s="156"/>
      <c r="O9" s="156"/>
      <c r="P9" s="163" t="s">
        <v>25</v>
      </c>
      <c r="Q9" s="163" t="s">
        <v>26</v>
      </c>
      <c r="R9" s="163" t="s">
        <v>27</v>
      </c>
      <c r="S9" s="163" t="s">
        <v>28</v>
      </c>
      <c r="T9" s="163" t="s">
        <v>29</v>
      </c>
      <c r="U9" s="163" t="s">
        <v>30</v>
      </c>
      <c r="V9" s="163" t="s">
        <v>59</v>
      </c>
      <c r="W9" s="156"/>
      <c r="X9" s="156"/>
      <c r="Y9" s="157"/>
      <c r="Z9" s="164"/>
      <c r="AA9" s="156"/>
      <c r="AB9" s="156"/>
      <c r="AC9" s="161"/>
    </row>
    <row r="10" spans="1:29" s="167" customFormat="1" ht="16.5" x14ac:dyDescent="0.3">
      <c r="A10" s="165">
        <v>1</v>
      </c>
      <c r="B10" s="165">
        <v>2</v>
      </c>
      <c r="C10" s="165">
        <v>3</v>
      </c>
      <c r="D10" s="165">
        <v>4</v>
      </c>
      <c r="E10" s="165">
        <v>5</v>
      </c>
      <c r="F10" s="165">
        <v>6</v>
      </c>
      <c r="G10" s="165">
        <v>7</v>
      </c>
      <c r="H10" s="166">
        <v>8</v>
      </c>
      <c r="I10" s="165">
        <v>9</v>
      </c>
      <c r="J10" s="165">
        <v>10</v>
      </c>
      <c r="K10" s="165">
        <v>11</v>
      </c>
      <c r="L10" s="165">
        <v>12</v>
      </c>
      <c r="M10" s="165">
        <v>13</v>
      </c>
      <c r="N10" s="165">
        <v>14</v>
      </c>
      <c r="O10" s="165">
        <v>15</v>
      </c>
      <c r="P10" s="165">
        <v>16</v>
      </c>
      <c r="Q10" s="165">
        <v>17</v>
      </c>
      <c r="R10" s="165">
        <v>18</v>
      </c>
      <c r="S10" s="165">
        <v>19</v>
      </c>
      <c r="T10" s="165">
        <v>20</v>
      </c>
      <c r="U10" s="165">
        <v>21</v>
      </c>
      <c r="V10" s="165">
        <v>22</v>
      </c>
      <c r="W10" s="165">
        <v>23</v>
      </c>
      <c r="X10" s="165">
        <v>24</v>
      </c>
      <c r="Y10" s="165">
        <v>25</v>
      </c>
      <c r="Z10" s="165">
        <v>26</v>
      </c>
      <c r="AA10" s="165">
        <v>27</v>
      </c>
      <c r="AB10" s="165">
        <v>28</v>
      </c>
      <c r="AC10" s="165">
        <v>29</v>
      </c>
    </row>
    <row r="11" spans="1:29" s="179" customFormat="1" ht="39.75" customHeight="1" x14ac:dyDescent="0.25">
      <c r="A11" s="168">
        <v>1</v>
      </c>
      <c r="B11" s="169" t="s">
        <v>218</v>
      </c>
      <c r="C11" s="170" t="s">
        <v>32</v>
      </c>
      <c r="D11" s="169" t="s">
        <v>219</v>
      </c>
      <c r="E11" s="170">
        <v>0.4</v>
      </c>
      <c r="F11" s="171" t="s">
        <v>220</v>
      </c>
      <c r="G11" s="171" t="s">
        <v>221</v>
      </c>
      <c r="H11" s="172" t="s">
        <v>33</v>
      </c>
      <c r="I11" s="173">
        <v>8</v>
      </c>
      <c r="J11" s="174">
        <v>0</v>
      </c>
      <c r="K11" s="174">
        <v>0</v>
      </c>
      <c r="L11" s="175" t="s">
        <v>34</v>
      </c>
      <c r="M11" s="176">
        <f>+I11*O11</f>
        <v>64</v>
      </c>
      <c r="N11" s="177">
        <v>0</v>
      </c>
      <c r="O11" s="177">
        <f>SUM(P11:R11)</f>
        <v>8</v>
      </c>
      <c r="P11" s="177">
        <v>0</v>
      </c>
      <c r="Q11" s="177">
        <v>0</v>
      </c>
      <c r="R11" s="177">
        <v>8</v>
      </c>
      <c r="S11" s="177">
        <v>0</v>
      </c>
      <c r="T11" s="177">
        <v>0</v>
      </c>
      <c r="U11" s="177">
        <v>0</v>
      </c>
      <c r="V11" s="177">
        <f>R11</f>
        <v>8</v>
      </c>
      <c r="W11" s="177">
        <v>0</v>
      </c>
      <c r="X11" s="178">
        <v>24</v>
      </c>
      <c r="Y11" s="177"/>
      <c r="Z11" s="177"/>
      <c r="AA11" s="177"/>
      <c r="AB11" s="177"/>
      <c r="AC11" s="174">
        <v>0</v>
      </c>
    </row>
    <row r="12" spans="1:29" s="179" customFormat="1" ht="39.75" customHeight="1" x14ac:dyDescent="0.25">
      <c r="A12" s="168">
        <v>2</v>
      </c>
      <c r="B12" s="180" t="s">
        <v>37</v>
      </c>
      <c r="C12" s="181" t="s">
        <v>32</v>
      </c>
      <c r="D12" s="180" t="s">
        <v>39</v>
      </c>
      <c r="E12" s="182">
        <v>0.4</v>
      </c>
      <c r="F12" s="183" t="s">
        <v>222</v>
      </c>
      <c r="G12" s="183" t="s">
        <v>223</v>
      </c>
      <c r="H12" s="184" t="s">
        <v>33</v>
      </c>
      <c r="I12" s="185">
        <v>5</v>
      </c>
      <c r="J12" s="186">
        <v>0</v>
      </c>
      <c r="K12" s="186">
        <v>0</v>
      </c>
      <c r="L12" s="187" t="s">
        <v>34</v>
      </c>
      <c r="M12" s="176">
        <f t="shared" ref="M12:M75" si="0">+I12*O12</f>
        <v>205</v>
      </c>
      <c r="N12" s="188">
        <v>0</v>
      </c>
      <c r="O12" s="177">
        <f t="shared" ref="O12:O69" si="1">SUM(P12:R12)</f>
        <v>41</v>
      </c>
      <c r="P12" s="188">
        <v>0</v>
      </c>
      <c r="Q12" s="188">
        <v>0</v>
      </c>
      <c r="R12" s="188">
        <v>41</v>
      </c>
      <c r="S12" s="188">
        <v>0</v>
      </c>
      <c r="T12" s="188">
        <v>0</v>
      </c>
      <c r="U12" s="188">
        <v>0</v>
      </c>
      <c r="V12" s="177">
        <f t="shared" ref="V12:V18" si="2">R12</f>
        <v>41</v>
      </c>
      <c r="W12" s="188">
        <v>0</v>
      </c>
      <c r="X12" s="189">
        <v>82</v>
      </c>
      <c r="Y12" s="188"/>
      <c r="Z12" s="188"/>
      <c r="AA12" s="188"/>
      <c r="AB12" s="188"/>
      <c r="AC12" s="186">
        <v>0</v>
      </c>
    </row>
    <row r="13" spans="1:29" s="179" customFormat="1" ht="39.75" customHeight="1" x14ac:dyDescent="0.25">
      <c r="A13" s="168">
        <v>3</v>
      </c>
      <c r="B13" s="180" t="s">
        <v>224</v>
      </c>
      <c r="C13" s="190" t="s">
        <v>32</v>
      </c>
      <c r="D13" s="169" t="s">
        <v>36</v>
      </c>
      <c r="E13" s="170">
        <v>10</v>
      </c>
      <c r="F13" s="171" t="s">
        <v>225</v>
      </c>
      <c r="G13" s="171" t="s">
        <v>226</v>
      </c>
      <c r="H13" s="172" t="s">
        <v>227</v>
      </c>
      <c r="I13" s="173">
        <v>3</v>
      </c>
      <c r="J13" s="174">
        <v>0</v>
      </c>
      <c r="K13" s="174">
        <v>0</v>
      </c>
      <c r="L13" s="175" t="s">
        <v>34</v>
      </c>
      <c r="M13" s="176">
        <f t="shared" si="0"/>
        <v>1728</v>
      </c>
      <c r="N13" s="177">
        <v>0</v>
      </c>
      <c r="O13" s="177">
        <f t="shared" si="1"/>
        <v>576</v>
      </c>
      <c r="P13" s="177">
        <v>0</v>
      </c>
      <c r="Q13" s="177">
        <v>0</v>
      </c>
      <c r="R13" s="177">
        <v>576</v>
      </c>
      <c r="S13" s="177">
        <v>0</v>
      </c>
      <c r="T13" s="177">
        <v>0</v>
      </c>
      <c r="U13" s="177">
        <v>0</v>
      </c>
      <c r="V13" s="177">
        <f t="shared" si="2"/>
        <v>576</v>
      </c>
      <c r="W13" s="177">
        <v>0</v>
      </c>
      <c r="X13" s="178">
        <v>864</v>
      </c>
      <c r="Y13" s="177"/>
      <c r="Z13" s="188"/>
      <c r="AA13" s="188" t="s">
        <v>40</v>
      </c>
      <c r="AB13" s="191" t="s">
        <v>228</v>
      </c>
      <c r="AC13" s="174">
        <v>1</v>
      </c>
    </row>
    <row r="14" spans="1:29" s="192" customFormat="1" ht="39.75" customHeight="1" x14ac:dyDescent="0.25">
      <c r="A14" s="168">
        <v>4</v>
      </c>
      <c r="B14" s="180" t="s">
        <v>229</v>
      </c>
      <c r="C14" s="170" t="s">
        <v>38</v>
      </c>
      <c r="D14" s="169" t="s">
        <v>52</v>
      </c>
      <c r="E14" s="170">
        <v>0.4</v>
      </c>
      <c r="F14" s="171" t="s">
        <v>230</v>
      </c>
      <c r="G14" s="171" t="s">
        <v>231</v>
      </c>
      <c r="H14" s="172" t="s">
        <v>33</v>
      </c>
      <c r="I14" s="173">
        <v>6</v>
      </c>
      <c r="J14" s="174">
        <v>0</v>
      </c>
      <c r="K14" s="174">
        <v>0</v>
      </c>
      <c r="L14" s="175" t="s">
        <v>38</v>
      </c>
      <c r="M14" s="176">
        <f t="shared" si="0"/>
        <v>630</v>
      </c>
      <c r="N14" s="177">
        <v>0</v>
      </c>
      <c r="O14" s="177">
        <f t="shared" si="1"/>
        <v>105</v>
      </c>
      <c r="P14" s="177">
        <v>0</v>
      </c>
      <c r="Q14" s="177">
        <v>0</v>
      </c>
      <c r="R14" s="177">
        <v>105</v>
      </c>
      <c r="S14" s="177">
        <v>0</v>
      </c>
      <c r="T14" s="177">
        <v>0</v>
      </c>
      <c r="U14" s="177">
        <v>0</v>
      </c>
      <c r="V14" s="177">
        <f t="shared" si="2"/>
        <v>105</v>
      </c>
      <c r="W14" s="177">
        <v>0</v>
      </c>
      <c r="X14" s="178">
        <v>172.5</v>
      </c>
      <c r="Y14" s="177"/>
      <c r="Z14" s="188"/>
      <c r="AA14" s="188"/>
      <c r="AB14" s="188"/>
      <c r="AC14" s="174">
        <v>0</v>
      </c>
    </row>
    <row r="15" spans="1:29" s="192" customFormat="1" ht="39.75" customHeight="1" x14ac:dyDescent="0.25">
      <c r="A15" s="168">
        <v>5</v>
      </c>
      <c r="B15" s="180" t="s">
        <v>63</v>
      </c>
      <c r="C15" s="170" t="s">
        <v>38</v>
      </c>
      <c r="D15" s="169" t="s">
        <v>232</v>
      </c>
      <c r="E15" s="170">
        <v>6</v>
      </c>
      <c r="F15" s="171" t="s">
        <v>233</v>
      </c>
      <c r="G15" s="171" t="s">
        <v>234</v>
      </c>
      <c r="H15" s="172" t="s">
        <v>33</v>
      </c>
      <c r="I15" s="173">
        <v>7</v>
      </c>
      <c r="J15" s="174">
        <v>0</v>
      </c>
      <c r="K15" s="174">
        <v>0</v>
      </c>
      <c r="L15" s="175" t="s">
        <v>38</v>
      </c>
      <c r="M15" s="176">
        <f t="shared" si="0"/>
        <v>112</v>
      </c>
      <c r="N15" s="177">
        <v>0</v>
      </c>
      <c r="O15" s="177">
        <f t="shared" si="1"/>
        <v>16</v>
      </c>
      <c r="P15" s="177">
        <v>0</v>
      </c>
      <c r="Q15" s="177">
        <v>0</v>
      </c>
      <c r="R15" s="177">
        <v>16</v>
      </c>
      <c r="S15" s="177">
        <v>0</v>
      </c>
      <c r="T15" s="177">
        <v>0</v>
      </c>
      <c r="U15" s="177">
        <v>0</v>
      </c>
      <c r="V15" s="177">
        <f t="shared" si="2"/>
        <v>16</v>
      </c>
      <c r="W15" s="177">
        <v>0</v>
      </c>
      <c r="X15" s="178">
        <v>24</v>
      </c>
      <c r="Y15" s="177"/>
      <c r="Z15" s="188"/>
      <c r="AA15" s="188"/>
      <c r="AB15" s="188"/>
      <c r="AC15" s="174">
        <v>0</v>
      </c>
    </row>
    <row r="16" spans="1:29" s="192" customFormat="1" ht="39.75" customHeight="1" x14ac:dyDescent="0.25">
      <c r="A16" s="168">
        <v>6</v>
      </c>
      <c r="B16" s="180" t="s">
        <v>31</v>
      </c>
      <c r="C16" s="170" t="s">
        <v>34</v>
      </c>
      <c r="D16" s="169" t="s">
        <v>52</v>
      </c>
      <c r="E16" s="170">
        <v>0.4</v>
      </c>
      <c r="F16" s="171" t="s">
        <v>235</v>
      </c>
      <c r="G16" s="171" t="s">
        <v>236</v>
      </c>
      <c r="H16" s="172" t="s">
        <v>227</v>
      </c>
      <c r="I16" s="173">
        <v>5</v>
      </c>
      <c r="J16" s="174">
        <v>0</v>
      </c>
      <c r="K16" s="174">
        <v>0</v>
      </c>
      <c r="L16" s="175" t="s">
        <v>34</v>
      </c>
      <c r="M16" s="176">
        <f t="shared" si="0"/>
        <v>545</v>
      </c>
      <c r="N16" s="177">
        <v>0</v>
      </c>
      <c r="O16" s="177">
        <f t="shared" si="1"/>
        <v>109</v>
      </c>
      <c r="P16" s="177">
        <v>0</v>
      </c>
      <c r="Q16" s="177">
        <v>0</v>
      </c>
      <c r="R16" s="177">
        <v>109</v>
      </c>
      <c r="S16" s="177">
        <v>0</v>
      </c>
      <c r="T16" s="177">
        <v>0</v>
      </c>
      <c r="U16" s="177">
        <v>0</v>
      </c>
      <c r="V16" s="177">
        <f t="shared" si="2"/>
        <v>109</v>
      </c>
      <c r="W16" s="177">
        <v>0</v>
      </c>
      <c r="X16" s="178">
        <v>163.5</v>
      </c>
      <c r="Y16" s="177"/>
      <c r="Z16" s="188"/>
      <c r="AA16" s="188" t="s">
        <v>40</v>
      </c>
      <c r="AB16" s="191" t="s">
        <v>228</v>
      </c>
      <c r="AC16" s="174">
        <v>1</v>
      </c>
    </row>
    <row r="17" spans="1:29" s="194" customFormat="1" ht="39.75" customHeight="1" x14ac:dyDescent="0.25">
      <c r="A17" s="168">
        <v>7</v>
      </c>
      <c r="B17" s="180" t="s">
        <v>237</v>
      </c>
      <c r="C17" s="193" t="s">
        <v>38</v>
      </c>
      <c r="D17" s="169" t="s">
        <v>238</v>
      </c>
      <c r="E17" s="193">
        <v>6</v>
      </c>
      <c r="F17" s="171" t="s">
        <v>239</v>
      </c>
      <c r="G17" s="171" t="s">
        <v>240</v>
      </c>
      <c r="H17" s="172" t="s">
        <v>33</v>
      </c>
      <c r="I17" s="173">
        <v>6</v>
      </c>
      <c r="J17" s="174">
        <v>0</v>
      </c>
      <c r="K17" s="174">
        <v>0</v>
      </c>
      <c r="L17" s="175" t="s">
        <v>38</v>
      </c>
      <c r="M17" s="176">
        <f t="shared" si="0"/>
        <v>54</v>
      </c>
      <c r="N17" s="177">
        <v>0</v>
      </c>
      <c r="O17" s="177">
        <f t="shared" si="1"/>
        <v>9</v>
      </c>
      <c r="P17" s="177">
        <v>0</v>
      </c>
      <c r="Q17" s="177">
        <v>0</v>
      </c>
      <c r="R17" s="177">
        <v>9</v>
      </c>
      <c r="S17" s="177">
        <v>0</v>
      </c>
      <c r="T17" s="177">
        <v>0</v>
      </c>
      <c r="U17" s="177">
        <v>9</v>
      </c>
      <c r="V17" s="177">
        <v>0</v>
      </c>
      <c r="W17" s="177">
        <v>0</v>
      </c>
      <c r="X17" s="178">
        <v>560</v>
      </c>
      <c r="Y17" s="177"/>
      <c r="Z17" s="188"/>
      <c r="AA17" s="188"/>
      <c r="AB17" s="188"/>
      <c r="AC17" s="174">
        <v>0</v>
      </c>
    </row>
    <row r="18" spans="1:29" s="194" customFormat="1" ht="39.75" customHeight="1" x14ac:dyDescent="0.25">
      <c r="A18" s="168">
        <v>8</v>
      </c>
      <c r="B18" s="180" t="s">
        <v>241</v>
      </c>
      <c r="C18" s="193" t="s">
        <v>242</v>
      </c>
      <c r="D18" s="169" t="s">
        <v>243</v>
      </c>
      <c r="E18" s="193">
        <v>0.4</v>
      </c>
      <c r="F18" s="171" t="s">
        <v>244</v>
      </c>
      <c r="G18" s="171" t="s">
        <v>245</v>
      </c>
      <c r="H18" s="195" t="s">
        <v>227</v>
      </c>
      <c r="I18" s="196">
        <v>5</v>
      </c>
      <c r="J18" s="197">
        <v>0</v>
      </c>
      <c r="K18" s="197">
        <v>0</v>
      </c>
      <c r="L18" s="193" t="s">
        <v>242</v>
      </c>
      <c r="M18" s="176">
        <f t="shared" si="0"/>
        <v>60</v>
      </c>
      <c r="N18" s="198">
        <v>0</v>
      </c>
      <c r="O18" s="177">
        <f t="shared" si="1"/>
        <v>12</v>
      </c>
      <c r="P18" s="198">
        <v>0</v>
      </c>
      <c r="Q18" s="198">
        <v>0</v>
      </c>
      <c r="R18" s="198">
        <v>12</v>
      </c>
      <c r="S18" s="198">
        <v>0</v>
      </c>
      <c r="T18" s="198">
        <v>0</v>
      </c>
      <c r="U18" s="198">
        <v>0</v>
      </c>
      <c r="V18" s="177">
        <f t="shared" si="2"/>
        <v>12</v>
      </c>
      <c r="W18" s="198">
        <v>0</v>
      </c>
      <c r="X18" s="199">
        <v>72</v>
      </c>
      <c r="Y18" s="177"/>
      <c r="Z18" s="188"/>
      <c r="AA18" s="188" t="s">
        <v>40</v>
      </c>
      <c r="AB18" s="191" t="s">
        <v>228</v>
      </c>
      <c r="AC18" s="197">
        <v>1</v>
      </c>
    </row>
    <row r="19" spans="1:29" s="194" customFormat="1" ht="39.75" customHeight="1" x14ac:dyDescent="0.25">
      <c r="A19" s="168">
        <v>9</v>
      </c>
      <c r="B19" s="180" t="s">
        <v>35</v>
      </c>
      <c r="C19" s="193" t="s">
        <v>38</v>
      </c>
      <c r="D19" s="169" t="s">
        <v>246</v>
      </c>
      <c r="E19" s="193">
        <v>10</v>
      </c>
      <c r="F19" s="171" t="s">
        <v>247</v>
      </c>
      <c r="G19" s="171" t="s">
        <v>248</v>
      </c>
      <c r="H19" s="195" t="s">
        <v>227</v>
      </c>
      <c r="I19" s="196">
        <v>6</v>
      </c>
      <c r="J19" s="197">
        <v>0</v>
      </c>
      <c r="K19" s="197">
        <v>0</v>
      </c>
      <c r="L19" s="193" t="s">
        <v>38</v>
      </c>
      <c r="M19" s="176">
        <f t="shared" si="0"/>
        <v>6</v>
      </c>
      <c r="N19" s="198">
        <v>0</v>
      </c>
      <c r="O19" s="177">
        <f t="shared" si="1"/>
        <v>1</v>
      </c>
      <c r="P19" s="198">
        <v>0</v>
      </c>
      <c r="Q19" s="198">
        <v>0</v>
      </c>
      <c r="R19" s="198">
        <v>1</v>
      </c>
      <c r="S19" s="198">
        <v>0</v>
      </c>
      <c r="T19" s="198">
        <v>0</v>
      </c>
      <c r="U19" s="198">
        <v>1</v>
      </c>
      <c r="V19" s="177">
        <v>0</v>
      </c>
      <c r="W19" s="198">
        <v>0</v>
      </c>
      <c r="X19" s="199">
        <v>128</v>
      </c>
      <c r="Y19" s="177"/>
      <c r="Z19" s="188"/>
      <c r="AA19" s="188" t="s">
        <v>40</v>
      </c>
      <c r="AB19" s="191" t="s">
        <v>228</v>
      </c>
      <c r="AC19" s="197">
        <v>1</v>
      </c>
    </row>
    <row r="20" spans="1:29" s="194" customFormat="1" ht="39.75" customHeight="1" x14ac:dyDescent="0.25">
      <c r="A20" s="168">
        <v>10</v>
      </c>
      <c r="B20" s="180" t="s">
        <v>54</v>
      </c>
      <c r="C20" s="193" t="s">
        <v>38</v>
      </c>
      <c r="D20" s="169" t="s">
        <v>52</v>
      </c>
      <c r="E20" s="193">
        <v>10</v>
      </c>
      <c r="F20" s="171" t="s">
        <v>249</v>
      </c>
      <c r="G20" s="171" t="s">
        <v>250</v>
      </c>
      <c r="H20" s="195" t="s">
        <v>33</v>
      </c>
      <c r="I20" s="196">
        <v>7</v>
      </c>
      <c r="J20" s="197">
        <v>0</v>
      </c>
      <c r="K20" s="197">
        <v>0</v>
      </c>
      <c r="L20" s="193" t="s">
        <v>38</v>
      </c>
      <c r="M20" s="176">
        <f t="shared" si="0"/>
        <v>1106</v>
      </c>
      <c r="N20" s="198">
        <v>0</v>
      </c>
      <c r="O20" s="177">
        <f t="shared" si="1"/>
        <v>158</v>
      </c>
      <c r="P20" s="198">
        <v>0</v>
      </c>
      <c r="Q20" s="198">
        <v>0</v>
      </c>
      <c r="R20" s="198">
        <v>158</v>
      </c>
      <c r="S20" s="198">
        <v>0</v>
      </c>
      <c r="T20" s="198">
        <v>0</v>
      </c>
      <c r="U20" s="198">
        <v>0</v>
      </c>
      <c r="V20" s="177">
        <f t="shared" ref="V20:V25" si="3">R20</f>
        <v>158</v>
      </c>
      <c r="W20" s="198"/>
      <c r="X20" s="199">
        <v>237</v>
      </c>
      <c r="Y20" s="177"/>
      <c r="Z20" s="188"/>
      <c r="AA20" s="188"/>
      <c r="AB20" s="188"/>
      <c r="AC20" s="197">
        <v>0</v>
      </c>
    </row>
    <row r="21" spans="1:29" s="194" customFormat="1" ht="39.75" customHeight="1" x14ac:dyDescent="0.25">
      <c r="A21" s="168">
        <v>11</v>
      </c>
      <c r="B21" s="180" t="s">
        <v>61</v>
      </c>
      <c r="C21" s="193" t="s">
        <v>38</v>
      </c>
      <c r="D21" s="169" t="s">
        <v>52</v>
      </c>
      <c r="E21" s="193">
        <v>10</v>
      </c>
      <c r="F21" s="171" t="s">
        <v>251</v>
      </c>
      <c r="G21" s="171" t="s">
        <v>252</v>
      </c>
      <c r="H21" s="195" t="s">
        <v>33</v>
      </c>
      <c r="I21" s="196">
        <v>7</v>
      </c>
      <c r="J21" s="197">
        <v>0</v>
      </c>
      <c r="K21" s="197">
        <v>0</v>
      </c>
      <c r="L21" s="193" t="s">
        <v>38</v>
      </c>
      <c r="M21" s="176">
        <f t="shared" si="0"/>
        <v>672</v>
      </c>
      <c r="N21" s="198">
        <v>0</v>
      </c>
      <c r="O21" s="177">
        <f t="shared" si="1"/>
        <v>96</v>
      </c>
      <c r="P21" s="198">
        <v>0</v>
      </c>
      <c r="Q21" s="198">
        <v>0</v>
      </c>
      <c r="R21" s="198">
        <v>96</v>
      </c>
      <c r="S21" s="198">
        <v>0</v>
      </c>
      <c r="T21" s="198">
        <v>0</v>
      </c>
      <c r="U21" s="198">
        <v>0</v>
      </c>
      <c r="V21" s="177">
        <f t="shared" si="3"/>
        <v>96</v>
      </c>
      <c r="W21" s="198"/>
      <c r="X21" s="199">
        <v>144</v>
      </c>
      <c r="Y21" s="177"/>
      <c r="Z21" s="188"/>
      <c r="AA21" s="188"/>
      <c r="AB21" s="188"/>
      <c r="AC21" s="197">
        <v>0</v>
      </c>
    </row>
    <row r="22" spans="1:29" s="194" customFormat="1" ht="39.75" customHeight="1" x14ac:dyDescent="0.25">
      <c r="A22" s="168">
        <v>12</v>
      </c>
      <c r="B22" s="180" t="s">
        <v>253</v>
      </c>
      <c r="C22" s="193" t="s">
        <v>38</v>
      </c>
      <c r="D22" s="169" t="s">
        <v>254</v>
      </c>
      <c r="E22" s="193">
        <v>6</v>
      </c>
      <c r="F22" s="171" t="s">
        <v>255</v>
      </c>
      <c r="G22" s="171" t="s">
        <v>256</v>
      </c>
      <c r="H22" s="195" t="s">
        <v>33</v>
      </c>
      <c r="I22" s="196">
        <v>8</v>
      </c>
      <c r="J22" s="197">
        <v>0</v>
      </c>
      <c r="K22" s="197">
        <v>0</v>
      </c>
      <c r="L22" s="193" t="s">
        <v>38</v>
      </c>
      <c r="M22" s="176">
        <f t="shared" si="0"/>
        <v>72</v>
      </c>
      <c r="N22" s="198">
        <v>0</v>
      </c>
      <c r="O22" s="177">
        <f t="shared" si="1"/>
        <v>9</v>
      </c>
      <c r="P22" s="198">
        <v>0</v>
      </c>
      <c r="Q22" s="198">
        <v>0</v>
      </c>
      <c r="R22" s="198">
        <v>9</v>
      </c>
      <c r="S22" s="198">
        <v>0</v>
      </c>
      <c r="T22" s="198">
        <v>0</v>
      </c>
      <c r="U22" s="198">
        <v>9</v>
      </c>
      <c r="V22" s="177">
        <v>0</v>
      </c>
      <c r="W22" s="198"/>
      <c r="X22" s="199">
        <v>448.2</v>
      </c>
      <c r="Y22" s="177"/>
      <c r="Z22" s="188"/>
      <c r="AA22" s="188"/>
      <c r="AB22" s="188"/>
      <c r="AC22" s="197">
        <v>0</v>
      </c>
    </row>
    <row r="23" spans="1:29" s="194" customFormat="1" ht="39.75" customHeight="1" x14ac:dyDescent="0.25">
      <c r="A23" s="168">
        <v>13</v>
      </c>
      <c r="B23" s="180" t="s">
        <v>257</v>
      </c>
      <c r="C23" s="193" t="s">
        <v>38</v>
      </c>
      <c r="D23" s="169" t="s">
        <v>258</v>
      </c>
      <c r="E23" s="193">
        <v>6</v>
      </c>
      <c r="F23" s="171" t="s">
        <v>259</v>
      </c>
      <c r="G23" s="171" t="s">
        <v>260</v>
      </c>
      <c r="H23" s="195" t="s">
        <v>33</v>
      </c>
      <c r="I23" s="196">
        <v>7</v>
      </c>
      <c r="J23" s="197">
        <v>0</v>
      </c>
      <c r="K23" s="197">
        <v>0</v>
      </c>
      <c r="L23" s="193" t="s">
        <v>38</v>
      </c>
      <c r="M23" s="176">
        <f t="shared" si="0"/>
        <v>28</v>
      </c>
      <c r="N23" s="198">
        <v>0</v>
      </c>
      <c r="O23" s="177">
        <f t="shared" si="1"/>
        <v>4</v>
      </c>
      <c r="P23" s="198">
        <v>0</v>
      </c>
      <c r="Q23" s="198">
        <v>0</v>
      </c>
      <c r="R23" s="198">
        <v>4</v>
      </c>
      <c r="S23" s="198">
        <v>0</v>
      </c>
      <c r="T23" s="198">
        <v>0</v>
      </c>
      <c r="U23" s="198">
        <v>4</v>
      </c>
      <c r="V23" s="177">
        <v>0</v>
      </c>
      <c r="W23" s="198"/>
      <c r="X23" s="199">
        <v>80</v>
      </c>
      <c r="Y23" s="177"/>
      <c r="Z23" s="188"/>
      <c r="AA23" s="188"/>
      <c r="AB23" s="188"/>
      <c r="AC23" s="197">
        <v>0</v>
      </c>
    </row>
    <row r="24" spans="1:29" s="194" customFormat="1" ht="39.75" customHeight="1" x14ac:dyDescent="0.25">
      <c r="A24" s="168">
        <v>14</v>
      </c>
      <c r="B24" s="180" t="s">
        <v>35</v>
      </c>
      <c r="C24" s="193" t="s">
        <v>38</v>
      </c>
      <c r="D24" s="169" t="s">
        <v>261</v>
      </c>
      <c r="E24" s="193">
        <v>10</v>
      </c>
      <c r="F24" s="171" t="s">
        <v>262</v>
      </c>
      <c r="G24" s="171" t="s">
        <v>263</v>
      </c>
      <c r="H24" s="195" t="s">
        <v>227</v>
      </c>
      <c r="I24" s="196">
        <v>1</v>
      </c>
      <c r="J24" s="197">
        <v>0</v>
      </c>
      <c r="K24" s="197">
        <v>0</v>
      </c>
      <c r="L24" s="193" t="s">
        <v>34</v>
      </c>
      <c r="M24" s="176">
        <f t="shared" si="0"/>
        <v>1</v>
      </c>
      <c r="N24" s="198">
        <v>0</v>
      </c>
      <c r="O24" s="177">
        <f t="shared" si="1"/>
        <v>1</v>
      </c>
      <c r="P24" s="198">
        <v>0</v>
      </c>
      <c r="Q24" s="198">
        <v>0</v>
      </c>
      <c r="R24" s="198">
        <v>1</v>
      </c>
      <c r="S24" s="198">
        <v>0</v>
      </c>
      <c r="T24" s="198">
        <v>0</v>
      </c>
      <c r="U24" s="198">
        <v>0</v>
      </c>
      <c r="V24" s="177">
        <f t="shared" si="3"/>
        <v>1</v>
      </c>
      <c r="W24" s="198"/>
      <c r="X24" s="199">
        <v>126</v>
      </c>
      <c r="Y24" s="177"/>
      <c r="Z24" s="188"/>
      <c r="AA24" s="188" t="s">
        <v>40</v>
      </c>
      <c r="AB24" s="188" t="s">
        <v>228</v>
      </c>
      <c r="AC24" s="197">
        <v>1</v>
      </c>
    </row>
    <row r="25" spans="1:29" s="194" customFormat="1" ht="39.75" customHeight="1" x14ac:dyDescent="0.25">
      <c r="A25" s="168">
        <v>15</v>
      </c>
      <c r="B25" s="180" t="s">
        <v>35</v>
      </c>
      <c r="C25" s="193" t="s">
        <v>38</v>
      </c>
      <c r="D25" s="169" t="s">
        <v>261</v>
      </c>
      <c r="E25" s="193">
        <v>10</v>
      </c>
      <c r="F25" s="171" t="s">
        <v>264</v>
      </c>
      <c r="G25" s="171" t="s">
        <v>265</v>
      </c>
      <c r="H25" s="195" t="s">
        <v>227</v>
      </c>
      <c r="I25" s="196">
        <v>1</v>
      </c>
      <c r="J25" s="197">
        <v>0</v>
      </c>
      <c r="K25" s="197">
        <v>0</v>
      </c>
      <c r="L25" s="193" t="s">
        <v>34</v>
      </c>
      <c r="M25" s="176">
        <f t="shared" si="0"/>
        <v>1</v>
      </c>
      <c r="N25" s="198">
        <v>0</v>
      </c>
      <c r="O25" s="177">
        <f t="shared" si="1"/>
        <v>1</v>
      </c>
      <c r="P25" s="198">
        <v>0</v>
      </c>
      <c r="Q25" s="198">
        <v>0</v>
      </c>
      <c r="R25" s="198">
        <v>1</v>
      </c>
      <c r="S25" s="198">
        <v>0</v>
      </c>
      <c r="T25" s="198">
        <v>0</v>
      </c>
      <c r="U25" s="198">
        <v>0</v>
      </c>
      <c r="V25" s="177">
        <f t="shared" si="3"/>
        <v>1</v>
      </c>
      <c r="W25" s="198"/>
      <c r="X25" s="199">
        <v>126</v>
      </c>
      <c r="Y25" s="177"/>
      <c r="Z25" s="188"/>
      <c r="AA25" s="188" t="s">
        <v>40</v>
      </c>
      <c r="AB25" s="188" t="s">
        <v>228</v>
      </c>
      <c r="AC25" s="197">
        <v>1</v>
      </c>
    </row>
    <row r="26" spans="1:29" s="194" customFormat="1" ht="39.75" customHeight="1" x14ac:dyDescent="0.25">
      <c r="A26" s="168">
        <v>16</v>
      </c>
      <c r="B26" s="180" t="s">
        <v>266</v>
      </c>
      <c r="C26" s="193" t="s">
        <v>38</v>
      </c>
      <c r="D26" s="169" t="s">
        <v>267</v>
      </c>
      <c r="E26" s="193">
        <v>10</v>
      </c>
      <c r="F26" s="171" t="s">
        <v>268</v>
      </c>
      <c r="G26" s="171" t="s">
        <v>269</v>
      </c>
      <c r="H26" s="195" t="s">
        <v>33</v>
      </c>
      <c r="I26" s="196">
        <v>7</v>
      </c>
      <c r="J26" s="197">
        <v>0</v>
      </c>
      <c r="K26" s="197">
        <v>0</v>
      </c>
      <c r="L26" s="193" t="s">
        <v>38</v>
      </c>
      <c r="M26" s="176">
        <f t="shared" si="0"/>
        <v>301</v>
      </c>
      <c r="N26" s="198">
        <v>0</v>
      </c>
      <c r="O26" s="177">
        <f t="shared" si="1"/>
        <v>43</v>
      </c>
      <c r="P26" s="198">
        <v>0</v>
      </c>
      <c r="Q26" s="198">
        <v>0</v>
      </c>
      <c r="R26" s="198">
        <v>43</v>
      </c>
      <c r="S26" s="198">
        <v>0</v>
      </c>
      <c r="T26" s="198">
        <v>0</v>
      </c>
      <c r="U26" s="198">
        <v>43</v>
      </c>
      <c r="V26" s="177">
        <v>0</v>
      </c>
      <c r="W26" s="198"/>
      <c r="X26" s="199">
        <v>430</v>
      </c>
      <c r="Y26" s="177"/>
      <c r="Z26" s="188"/>
      <c r="AA26" s="188"/>
      <c r="AB26" s="188"/>
      <c r="AC26" s="197">
        <v>0</v>
      </c>
    </row>
    <row r="27" spans="1:29" s="194" customFormat="1" ht="39.75" customHeight="1" x14ac:dyDescent="0.25">
      <c r="A27" s="168">
        <v>17</v>
      </c>
      <c r="B27" s="180" t="s">
        <v>270</v>
      </c>
      <c r="C27" s="193" t="s">
        <v>38</v>
      </c>
      <c r="D27" s="169" t="s">
        <v>271</v>
      </c>
      <c r="E27" s="193">
        <v>6</v>
      </c>
      <c r="F27" s="171" t="s">
        <v>272</v>
      </c>
      <c r="G27" s="171" t="s">
        <v>273</v>
      </c>
      <c r="H27" s="195" t="s">
        <v>33</v>
      </c>
      <c r="I27" s="196">
        <v>7</v>
      </c>
      <c r="J27" s="197">
        <v>0</v>
      </c>
      <c r="K27" s="197">
        <v>0</v>
      </c>
      <c r="L27" s="193" t="s">
        <v>38</v>
      </c>
      <c r="M27" s="176">
        <f t="shared" si="0"/>
        <v>308</v>
      </c>
      <c r="N27" s="198">
        <v>0</v>
      </c>
      <c r="O27" s="177">
        <f t="shared" si="1"/>
        <v>44</v>
      </c>
      <c r="P27" s="198">
        <v>0</v>
      </c>
      <c r="Q27" s="198">
        <v>0</v>
      </c>
      <c r="R27" s="198">
        <v>44</v>
      </c>
      <c r="S27" s="198">
        <v>0</v>
      </c>
      <c r="T27" s="198">
        <v>0</v>
      </c>
      <c r="U27" s="198">
        <v>0</v>
      </c>
      <c r="V27" s="177">
        <f t="shared" ref="V27:V37" si="4">R27</f>
        <v>44</v>
      </c>
      <c r="W27" s="198"/>
      <c r="X27" s="199">
        <v>240</v>
      </c>
      <c r="Y27" s="177"/>
      <c r="Z27" s="188"/>
      <c r="AA27" s="188"/>
      <c r="AB27" s="188"/>
      <c r="AC27" s="197">
        <v>0</v>
      </c>
    </row>
    <row r="28" spans="1:29" s="194" customFormat="1" ht="39.75" customHeight="1" x14ac:dyDescent="0.25">
      <c r="A28" s="168">
        <v>18</v>
      </c>
      <c r="B28" s="180" t="s">
        <v>253</v>
      </c>
      <c r="C28" s="193" t="s">
        <v>38</v>
      </c>
      <c r="D28" s="169" t="s">
        <v>254</v>
      </c>
      <c r="E28" s="193">
        <v>6</v>
      </c>
      <c r="F28" s="171" t="s">
        <v>274</v>
      </c>
      <c r="G28" s="171" t="s">
        <v>275</v>
      </c>
      <c r="H28" s="195" t="s">
        <v>33</v>
      </c>
      <c r="I28" s="196">
        <v>7</v>
      </c>
      <c r="J28" s="197">
        <v>0</v>
      </c>
      <c r="K28" s="197">
        <v>0</v>
      </c>
      <c r="L28" s="193" t="s">
        <v>38</v>
      </c>
      <c r="M28" s="176">
        <f t="shared" si="0"/>
        <v>63</v>
      </c>
      <c r="N28" s="198">
        <v>0</v>
      </c>
      <c r="O28" s="177">
        <f t="shared" si="1"/>
        <v>9</v>
      </c>
      <c r="P28" s="198">
        <v>0</v>
      </c>
      <c r="Q28" s="198">
        <v>0</v>
      </c>
      <c r="R28" s="198">
        <v>9</v>
      </c>
      <c r="S28" s="198">
        <v>0</v>
      </c>
      <c r="T28" s="198">
        <v>0</v>
      </c>
      <c r="U28" s="198">
        <v>9</v>
      </c>
      <c r="V28" s="177">
        <v>0</v>
      </c>
      <c r="W28" s="198"/>
      <c r="X28" s="199">
        <v>448.2</v>
      </c>
      <c r="Y28" s="177"/>
      <c r="Z28" s="188"/>
      <c r="AA28" s="188"/>
      <c r="AB28" s="188"/>
      <c r="AC28" s="197">
        <v>0</v>
      </c>
    </row>
    <row r="29" spans="1:29" s="194" customFormat="1" ht="39.75" customHeight="1" x14ac:dyDescent="0.25">
      <c r="A29" s="168">
        <v>19</v>
      </c>
      <c r="B29" s="180" t="s">
        <v>276</v>
      </c>
      <c r="C29" s="193" t="s">
        <v>38</v>
      </c>
      <c r="D29" s="169" t="s">
        <v>277</v>
      </c>
      <c r="E29" s="193">
        <v>6</v>
      </c>
      <c r="F29" s="171" t="s">
        <v>278</v>
      </c>
      <c r="G29" s="171" t="s">
        <v>279</v>
      </c>
      <c r="H29" s="195" t="s">
        <v>33</v>
      </c>
      <c r="I29" s="196">
        <v>7</v>
      </c>
      <c r="J29" s="197">
        <v>0</v>
      </c>
      <c r="K29" s="197">
        <v>0</v>
      </c>
      <c r="L29" s="193" t="s">
        <v>38</v>
      </c>
      <c r="M29" s="176">
        <f t="shared" si="0"/>
        <v>7</v>
      </c>
      <c r="N29" s="198">
        <v>0</v>
      </c>
      <c r="O29" s="177">
        <f t="shared" si="1"/>
        <v>1</v>
      </c>
      <c r="P29" s="198">
        <v>0</v>
      </c>
      <c r="Q29" s="198">
        <v>1</v>
      </c>
      <c r="R29" s="198">
        <v>0</v>
      </c>
      <c r="S29" s="198">
        <v>0</v>
      </c>
      <c r="T29" s="198">
        <v>0</v>
      </c>
      <c r="U29" s="198">
        <v>1</v>
      </c>
      <c r="V29" s="177">
        <f t="shared" si="4"/>
        <v>0</v>
      </c>
      <c r="W29" s="198"/>
      <c r="X29" s="200">
        <v>200</v>
      </c>
      <c r="Y29" s="177"/>
      <c r="Z29" s="188"/>
      <c r="AA29" s="188"/>
      <c r="AB29" s="188"/>
      <c r="AC29" s="197">
        <v>0</v>
      </c>
    </row>
    <row r="30" spans="1:29" s="194" customFormat="1" ht="39.75" customHeight="1" x14ac:dyDescent="0.25">
      <c r="A30" s="168">
        <v>20</v>
      </c>
      <c r="B30" s="180" t="s">
        <v>280</v>
      </c>
      <c r="C30" s="193" t="s">
        <v>38</v>
      </c>
      <c r="D30" s="169" t="s">
        <v>281</v>
      </c>
      <c r="E30" s="193">
        <v>0.4</v>
      </c>
      <c r="F30" s="171" t="s">
        <v>282</v>
      </c>
      <c r="G30" s="171" t="s">
        <v>283</v>
      </c>
      <c r="H30" s="195" t="s">
        <v>227</v>
      </c>
      <c r="I30" s="196">
        <v>6</v>
      </c>
      <c r="J30" s="197">
        <v>0</v>
      </c>
      <c r="K30" s="197">
        <v>0</v>
      </c>
      <c r="L30" s="193" t="s">
        <v>34</v>
      </c>
      <c r="M30" s="176">
        <f t="shared" si="0"/>
        <v>6</v>
      </c>
      <c r="N30" s="198">
        <v>0</v>
      </c>
      <c r="O30" s="177">
        <f t="shared" si="1"/>
        <v>1</v>
      </c>
      <c r="P30" s="198">
        <v>0</v>
      </c>
      <c r="Q30" s="198">
        <v>0</v>
      </c>
      <c r="R30" s="198">
        <v>1</v>
      </c>
      <c r="S30" s="198">
        <v>0</v>
      </c>
      <c r="T30" s="198">
        <v>0</v>
      </c>
      <c r="U30" s="198">
        <v>1</v>
      </c>
      <c r="V30" s="177">
        <v>0</v>
      </c>
      <c r="W30" s="198"/>
      <c r="X30" s="199">
        <v>6</v>
      </c>
      <c r="Y30" s="177"/>
      <c r="Z30" s="188"/>
      <c r="AA30" s="188"/>
      <c r="AB30" s="188"/>
      <c r="AC30" s="197">
        <v>1</v>
      </c>
    </row>
    <row r="31" spans="1:29" s="194" customFormat="1" ht="39.75" customHeight="1" x14ac:dyDescent="0.25">
      <c r="A31" s="168">
        <v>21</v>
      </c>
      <c r="B31" s="180" t="s">
        <v>53</v>
      </c>
      <c r="C31" s="193" t="s">
        <v>38</v>
      </c>
      <c r="D31" s="169" t="s">
        <v>284</v>
      </c>
      <c r="E31" s="193">
        <v>6</v>
      </c>
      <c r="F31" s="171" t="s">
        <v>285</v>
      </c>
      <c r="G31" s="171" t="s">
        <v>286</v>
      </c>
      <c r="H31" s="195" t="s">
        <v>33</v>
      </c>
      <c r="I31" s="196">
        <v>6</v>
      </c>
      <c r="J31" s="197">
        <v>0</v>
      </c>
      <c r="K31" s="197">
        <v>0</v>
      </c>
      <c r="L31" s="193" t="s">
        <v>38</v>
      </c>
      <c r="M31" s="176">
        <f t="shared" si="0"/>
        <v>30</v>
      </c>
      <c r="N31" s="198">
        <v>0</v>
      </c>
      <c r="O31" s="177">
        <f t="shared" si="1"/>
        <v>5</v>
      </c>
      <c r="P31" s="198">
        <v>0</v>
      </c>
      <c r="Q31" s="198">
        <v>0</v>
      </c>
      <c r="R31" s="198">
        <v>5</v>
      </c>
      <c r="S31" s="198">
        <v>0</v>
      </c>
      <c r="T31" s="198">
        <v>0</v>
      </c>
      <c r="U31" s="198">
        <v>5</v>
      </c>
      <c r="V31" s="177">
        <v>0</v>
      </c>
      <c r="W31" s="198"/>
      <c r="X31" s="199">
        <v>270</v>
      </c>
      <c r="Y31" s="177"/>
      <c r="Z31" s="188"/>
      <c r="AA31" s="188"/>
      <c r="AB31" s="188"/>
      <c r="AC31" s="197">
        <v>0</v>
      </c>
    </row>
    <row r="32" spans="1:29" s="194" customFormat="1" ht="39.75" customHeight="1" x14ac:dyDescent="0.25">
      <c r="A32" s="168">
        <v>22</v>
      </c>
      <c r="B32" s="180" t="s">
        <v>287</v>
      </c>
      <c r="C32" s="193" t="s">
        <v>38</v>
      </c>
      <c r="D32" s="169" t="s">
        <v>288</v>
      </c>
      <c r="E32" s="193">
        <v>6</v>
      </c>
      <c r="F32" s="171" t="s">
        <v>289</v>
      </c>
      <c r="G32" s="171" t="s">
        <v>290</v>
      </c>
      <c r="H32" s="195" t="s">
        <v>33</v>
      </c>
      <c r="I32" s="196">
        <v>7</v>
      </c>
      <c r="J32" s="197">
        <v>0</v>
      </c>
      <c r="K32" s="197">
        <v>0</v>
      </c>
      <c r="L32" s="193" t="s">
        <v>242</v>
      </c>
      <c r="M32" s="176">
        <f t="shared" si="0"/>
        <v>14</v>
      </c>
      <c r="N32" s="198">
        <v>0</v>
      </c>
      <c r="O32" s="177">
        <f t="shared" si="1"/>
        <v>2</v>
      </c>
      <c r="P32" s="198">
        <v>0</v>
      </c>
      <c r="Q32" s="198">
        <v>0</v>
      </c>
      <c r="R32" s="198">
        <v>2</v>
      </c>
      <c r="S32" s="198">
        <v>0</v>
      </c>
      <c r="T32" s="198">
        <v>0</v>
      </c>
      <c r="U32" s="198">
        <v>2</v>
      </c>
      <c r="V32" s="177">
        <v>0</v>
      </c>
      <c r="W32" s="198"/>
      <c r="X32" s="199">
        <v>80</v>
      </c>
      <c r="Y32" s="177"/>
      <c r="Z32" s="188"/>
      <c r="AA32" s="188"/>
      <c r="AB32" s="188"/>
      <c r="AC32" s="197">
        <v>0</v>
      </c>
    </row>
    <row r="33" spans="1:29" s="194" customFormat="1" ht="39.75" customHeight="1" x14ac:dyDescent="0.25">
      <c r="A33" s="168">
        <v>23</v>
      </c>
      <c r="B33" s="180" t="s">
        <v>62</v>
      </c>
      <c r="C33" s="193" t="s">
        <v>38</v>
      </c>
      <c r="D33" s="169" t="s">
        <v>291</v>
      </c>
      <c r="E33" s="193">
        <v>10</v>
      </c>
      <c r="F33" s="171" t="s">
        <v>292</v>
      </c>
      <c r="G33" s="171" t="s">
        <v>293</v>
      </c>
      <c r="H33" s="195" t="s">
        <v>33</v>
      </c>
      <c r="I33" s="196">
        <v>7</v>
      </c>
      <c r="J33" s="197">
        <v>0</v>
      </c>
      <c r="K33" s="197">
        <v>0</v>
      </c>
      <c r="L33" s="193" t="str">
        <f>C33</f>
        <v>ТП</v>
      </c>
      <c r="M33" s="176">
        <f t="shared" si="0"/>
        <v>938</v>
      </c>
      <c r="N33" s="198">
        <v>0</v>
      </c>
      <c r="O33" s="177">
        <f t="shared" si="1"/>
        <v>134</v>
      </c>
      <c r="P33" s="198">
        <v>0</v>
      </c>
      <c r="Q33" s="198">
        <v>0</v>
      </c>
      <c r="R33" s="198">
        <v>134</v>
      </c>
      <c r="S33" s="198">
        <v>0</v>
      </c>
      <c r="T33" s="198">
        <v>0</v>
      </c>
      <c r="U33" s="198">
        <v>0</v>
      </c>
      <c r="V33" s="177">
        <f t="shared" si="4"/>
        <v>134</v>
      </c>
      <c r="W33" s="198"/>
      <c r="X33" s="199">
        <v>804</v>
      </c>
      <c r="Y33" s="177"/>
      <c r="Z33" s="188"/>
      <c r="AA33" s="188"/>
      <c r="AB33" s="188"/>
      <c r="AC33" s="197">
        <v>0</v>
      </c>
    </row>
    <row r="34" spans="1:29" s="194" customFormat="1" ht="39.75" customHeight="1" x14ac:dyDescent="0.25">
      <c r="A34" s="168">
        <v>24</v>
      </c>
      <c r="B34" s="180" t="s">
        <v>294</v>
      </c>
      <c r="C34" s="193" t="s">
        <v>38</v>
      </c>
      <c r="D34" s="169" t="s">
        <v>291</v>
      </c>
      <c r="E34" s="193">
        <v>10</v>
      </c>
      <c r="F34" s="171" t="s">
        <v>295</v>
      </c>
      <c r="G34" s="171" t="s">
        <v>296</v>
      </c>
      <c r="H34" s="195" t="s">
        <v>33</v>
      </c>
      <c r="I34" s="196">
        <v>8</v>
      </c>
      <c r="J34" s="197">
        <v>0</v>
      </c>
      <c r="K34" s="197">
        <v>0</v>
      </c>
      <c r="L34" s="193" t="str">
        <f t="shared" ref="L34:L56" si="5">C34</f>
        <v>ТП</v>
      </c>
      <c r="M34" s="176">
        <f t="shared" si="0"/>
        <v>368</v>
      </c>
      <c r="N34" s="198">
        <v>0</v>
      </c>
      <c r="O34" s="177">
        <f t="shared" si="1"/>
        <v>46</v>
      </c>
      <c r="P34" s="198">
        <v>0</v>
      </c>
      <c r="Q34" s="198">
        <v>0</v>
      </c>
      <c r="R34" s="198">
        <v>46</v>
      </c>
      <c r="S34" s="198">
        <v>0</v>
      </c>
      <c r="T34" s="198">
        <v>0</v>
      </c>
      <c r="U34" s="198">
        <v>46</v>
      </c>
      <c r="V34" s="177">
        <v>0</v>
      </c>
      <c r="W34" s="198"/>
      <c r="X34" s="199">
        <v>184</v>
      </c>
      <c r="Y34" s="177"/>
      <c r="Z34" s="188"/>
      <c r="AA34" s="188"/>
      <c r="AB34" s="188"/>
      <c r="AC34" s="197">
        <v>0</v>
      </c>
    </row>
    <row r="35" spans="1:29" s="194" customFormat="1" ht="39.75" customHeight="1" x14ac:dyDescent="0.25">
      <c r="A35" s="168">
        <v>25</v>
      </c>
      <c r="B35" s="180" t="s">
        <v>297</v>
      </c>
      <c r="C35" s="193" t="s">
        <v>38</v>
      </c>
      <c r="D35" s="169" t="s">
        <v>298</v>
      </c>
      <c r="E35" s="193">
        <v>6</v>
      </c>
      <c r="F35" s="171" t="s">
        <v>299</v>
      </c>
      <c r="G35" s="171" t="s">
        <v>300</v>
      </c>
      <c r="H35" s="195" t="s">
        <v>33</v>
      </c>
      <c r="I35" s="196">
        <v>8</v>
      </c>
      <c r="J35" s="197">
        <v>0</v>
      </c>
      <c r="K35" s="197">
        <v>0</v>
      </c>
      <c r="L35" s="193" t="str">
        <f t="shared" si="5"/>
        <v>ТП</v>
      </c>
      <c r="M35" s="176">
        <f t="shared" si="0"/>
        <v>96</v>
      </c>
      <c r="N35" s="198">
        <v>0</v>
      </c>
      <c r="O35" s="177">
        <f t="shared" si="1"/>
        <v>12</v>
      </c>
      <c r="P35" s="198">
        <v>0</v>
      </c>
      <c r="Q35" s="198">
        <v>0</v>
      </c>
      <c r="R35" s="198">
        <v>12</v>
      </c>
      <c r="S35" s="198">
        <v>0</v>
      </c>
      <c r="T35" s="198">
        <v>0</v>
      </c>
      <c r="U35" s="198">
        <v>12</v>
      </c>
      <c r="V35" s="177">
        <v>0</v>
      </c>
      <c r="W35" s="198"/>
      <c r="X35" s="199">
        <v>45</v>
      </c>
      <c r="Y35" s="177"/>
      <c r="Z35" s="188"/>
      <c r="AA35" s="188"/>
      <c r="AB35" s="188"/>
      <c r="AC35" s="197">
        <v>0</v>
      </c>
    </row>
    <row r="36" spans="1:29" s="194" customFormat="1" ht="39.75" customHeight="1" x14ac:dyDescent="0.25">
      <c r="A36" s="168">
        <v>26</v>
      </c>
      <c r="B36" s="180" t="s">
        <v>241</v>
      </c>
      <c r="C36" s="193" t="s">
        <v>38</v>
      </c>
      <c r="D36" s="169" t="s">
        <v>301</v>
      </c>
      <c r="E36" s="193">
        <v>10</v>
      </c>
      <c r="F36" s="171" t="s">
        <v>302</v>
      </c>
      <c r="G36" s="171" t="s">
        <v>303</v>
      </c>
      <c r="H36" s="195" t="s">
        <v>33</v>
      </c>
      <c r="I36" s="196">
        <v>6</v>
      </c>
      <c r="J36" s="197">
        <v>0</v>
      </c>
      <c r="K36" s="197">
        <v>0</v>
      </c>
      <c r="L36" s="193" t="str">
        <f t="shared" si="5"/>
        <v>ТП</v>
      </c>
      <c r="M36" s="176">
        <f t="shared" si="0"/>
        <v>378</v>
      </c>
      <c r="N36" s="198">
        <v>0</v>
      </c>
      <c r="O36" s="177">
        <f t="shared" si="1"/>
        <v>63</v>
      </c>
      <c r="P36" s="198">
        <v>0</v>
      </c>
      <c r="Q36" s="198">
        <v>0</v>
      </c>
      <c r="R36" s="198">
        <v>63</v>
      </c>
      <c r="S36" s="198">
        <v>0</v>
      </c>
      <c r="T36" s="198">
        <v>0</v>
      </c>
      <c r="U36" s="198">
        <v>0</v>
      </c>
      <c r="V36" s="177">
        <f t="shared" si="4"/>
        <v>63</v>
      </c>
      <c r="W36" s="198"/>
      <c r="X36" s="199">
        <v>137</v>
      </c>
      <c r="Y36" s="177"/>
      <c r="Z36" s="188"/>
      <c r="AA36" s="188"/>
      <c r="AB36" s="188"/>
      <c r="AC36" s="197">
        <v>0</v>
      </c>
    </row>
    <row r="37" spans="1:29" s="194" customFormat="1" ht="39.75" customHeight="1" x14ac:dyDescent="0.25">
      <c r="A37" s="168">
        <v>27</v>
      </c>
      <c r="B37" s="180" t="s">
        <v>304</v>
      </c>
      <c r="C37" s="193" t="s">
        <v>38</v>
      </c>
      <c r="D37" s="169" t="s">
        <v>305</v>
      </c>
      <c r="E37" s="193">
        <v>0.4</v>
      </c>
      <c r="F37" s="171" t="s">
        <v>306</v>
      </c>
      <c r="G37" s="171" t="s">
        <v>307</v>
      </c>
      <c r="H37" s="195" t="s">
        <v>33</v>
      </c>
      <c r="I37" s="196">
        <v>5</v>
      </c>
      <c r="J37" s="197">
        <v>0</v>
      </c>
      <c r="K37" s="197">
        <v>0</v>
      </c>
      <c r="L37" s="193" t="str">
        <f t="shared" si="5"/>
        <v>ТП</v>
      </c>
      <c r="M37" s="176">
        <f t="shared" si="0"/>
        <v>85</v>
      </c>
      <c r="N37" s="198">
        <v>0</v>
      </c>
      <c r="O37" s="177">
        <f t="shared" si="1"/>
        <v>17</v>
      </c>
      <c r="P37" s="198">
        <v>0</v>
      </c>
      <c r="Q37" s="198">
        <v>0</v>
      </c>
      <c r="R37" s="198">
        <v>17</v>
      </c>
      <c r="S37" s="198">
        <v>0</v>
      </c>
      <c r="T37" s="198">
        <v>0</v>
      </c>
      <c r="U37" s="198">
        <v>0</v>
      </c>
      <c r="V37" s="177">
        <f t="shared" si="4"/>
        <v>17</v>
      </c>
      <c r="W37" s="198"/>
      <c r="X37" s="199">
        <v>48</v>
      </c>
      <c r="Y37" s="177"/>
      <c r="Z37" s="188"/>
      <c r="AA37" s="188"/>
      <c r="AB37" s="188"/>
      <c r="AC37" s="197">
        <v>0</v>
      </c>
    </row>
    <row r="38" spans="1:29" s="194" customFormat="1" ht="39.75" customHeight="1" x14ac:dyDescent="0.25">
      <c r="A38" s="168">
        <v>28</v>
      </c>
      <c r="B38" s="180" t="s">
        <v>308</v>
      </c>
      <c r="C38" s="193" t="s">
        <v>38</v>
      </c>
      <c r="D38" s="169" t="s">
        <v>309</v>
      </c>
      <c r="E38" s="193">
        <v>6</v>
      </c>
      <c r="F38" s="171" t="s">
        <v>310</v>
      </c>
      <c r="G38" s="171" t="s">
        <v>311</v>
      </c>
      <c r="H38" s="195" t="s">
        <v>227</v>
      </c>
      <c r="I38" s="196">
        <v>4</v>
      </c>
      <c r="J38" s="197">
        <v>0</v>
      </c>
      <c r="K38" s="197">
        <v>0</v>
      </c>
      <c r="L38" s="193" t="str">
        <f t="shared" si="5"/>
        <v>ТП</v>
      </c>
      <c r="M38" s="176">
        <f t="shared" si="0"/>
        <v>4</v>
      </c>
      <c r="N38" s="198">
        <v>0</v>
      </c>
      <c r="O38" s="177">
        <f t="shared" si="1"/>
        <v>1</v>
      </c>
      <c r="P38" s="198">
        <v>0</v>
      </c>
      <c r="Q38" s="198">
        <v>0</v>
      </c>
      <c r="R38" s="198">
        <v>1</v>
      </c>
      <c r="S38" s="198">
        <v>0</v>
      </c>
      <c r="T38" s="198">
        <v>0</v>
      </c>
      <c r="U38" s="198">
        <v>1</v>
      </c>
      <c r="V38" s="177">
        <v>0</v>
      </c>
      <c r="W38" s="198"/>
      <c r="X38" s="199">
        <v>1000</v>
      </c>
      <c r="Y38" s="177"/>
      <c r="Z38" s="188"/>
      <c r="AA38" s="188" t="s">
        <v>40</v>
      </c>
      <c r="AB38" s="188" t="s">
        <v>228</v>
      </c>
      <c r="AC38" s="197">
        <v>1</v>
      </c>
    </row>
    <row r="39" spans="1:29" s="194" customFormat="1" ht="39.75" customHeight="1" x14ac:dyDescent="0.25">
      <c r="A39" s="168">
        <v>29</v>
      </c>
      <c r="B39" s="180" t="s">
        <v>312</v>
      </c>
      <c r="C39" s="193" t="s">
        <v>38</v>
      </c>
      <c r="D39" s="169" t="s">
        <v>313</v>
      </c>
      <c r="E39" s="193">
        <v>6</v>
      </c>
      <c r="F39" s="171" t="s">
        <v>314</v>
      </c>
      <c r="G39" s="171" t="s">
        <v>315</v>
      </c>
      <c r="H39" s="195" t="s">
        <v>33</v>
      </c>
      <c r="I39" s="196">
        <v>5</v>
      </c>
      <c r="J39" s="197">
        <v>0</v>
      </c>
      <c r="K39" s="197">
        <v>0</v>
      </c>
      <c r="L39" s="193" t="str">
        <f t="shared" si="5"/>
        <v>ТП</v>
      </c>
      <c r="M39" s="176">
        <f t="shared" si="0"/>
        <v>5</v>
      </c>
      <c r="N39" s="198">
        <v>0</v>
      </c>
      <c r="O39" s="177">
        <f t="shared" si="1"/>
        <v>1</v>
      </c>
      <c r="P39" s="198">
        <v>0</v>
      </c>
      <c r="Q39" s="198">
        <v>0</v>
      </c>
      <c r="R39" s="198">
        <v>1</v>
      </c>
      <c r="S39" s="198">
        <v>0</v>
      </c>
      <c r="T39" s="198">
        <v>0</v>
      </c>
      <c r="U39" s="198">
        <v>1</v>
      </c>
      <c r="V39" s="177">
        <v>0</v>
      </c>
      <c r="W39" s="198"/>
      <c r="X39" s="199">
        <v>1000</v>
      </c>
      <c r="Y39" s="177"/>
      <c r="Z39" s="188"/>
      <c r="AA39" s="188"/>
      <c r="AB39" s="188"/>
      <c r="AC39" s="197">
        <v>0</v>
      </c>
    </row>
    <row r="40" spans="1:29" s="194" customFormat="1" ht="39.75" customHeight="1" x14ac:dyDescent="0.25">
      <c r="A40" s="168">
        <v>30</v>
      </c>
      <c r="B40" s="180" t="s">
        <v>316</v>
      </c>
      <c r="C40" s="193" t="s">
        <v>38</v>
      </c>
      <c r="D40" s="169" t="s">
        <v>317</v>
      </c>
      <c r="E40" s="193">
        <v>6</v>
      </c>
      <c r="F40" s="171" t="s">
        <v>318</v>
      </c>
      <c r="G40" s="171" t="s">
        <v>319</v>
      </c>
      <c r="H40" s="195" t="s">
        <v>33</v>
      </c>
      <c r="I40" s="196">
        <v>7</v>
      </c>
      <c r="J40" s="197">
        <v>0</v>
      </c>
      <c r="K40" s="197">
        <v>1</v>
      </c>
      <c r="L40" s="193" t="str">
        <f t="shared" si="5"/>
        <v>ТП</v>
      </c>
      <c r="M40" s="176">
        <f t="shared" si="0"/>
        <v>7</v>
      </c>
      <c r="N40" s="198">
        <v>0</v>
      </c>
      <c r="O40" s="177">
        <f t="shared" si="1"/>
        <v>1</v>
      </c>
      <c r="P40" s="198">
        <v>0</v>
      </c>
      <c r="Q40" s="198">
        <v>1</v>
      </c>
      <c r="R40" s="198">
        <v>0</v>
      </c>
      <c r="S40" s="198">
        <v>0</v>
      </c>
      <c r="T40" s="198">
        <v>0</v>
      </c>
      <c r="U40" s="198">
        <v>1</v>
      </c>
      <c r="V40" s="177">
        <f t="shared" ref="V40:V41" si="6">R40</f>
        <v>0</v>
      </c>
      <c r="W40" s="198"/>
      <c r="X40" s="199">
        <v>630</v>
      </c>
      <c r="Y40" s="177"/>
      <c r="Z40" s="188"/>
      <c r="AA40" s="188"/>
      <c r="AB40" s="188"/>
      <c r="AC40" s="197">
        <v>0</v>
      </c>
    </row>
    <row r="41" spans="1:29" s="194" customFormat="1" ht="39.75" customHeight="1" x14ac:dyDescent="0.25">
      <c r="A41" s="168">
        <v>31</v>
      </c>
      <c r="B41" s="180" t="s">
        <v>31</v>
      </c>
      <c r="C41" s="193" t="s">
        <v>38</v>
      </c>
      <c r="D41" s="169" t="s">
        <v>320</v>
      </c>
      <c r="E41" s="193">
        <v>10</v>
      </c>
      <c r="F41" s="171" t="s">
        <v>321</v>
      </c>
      <c r="G41" s="171" t="s">
        <v>322</v>
      </c>
      <c r="H41" s="195" t="s">
        <v>227</v>
      </c>
      <c r="I41" s="196">
        <v>4</v>
      </c>
      <c r="J41" s="197">
        <v>0</v>
      </c>
      <c r="K41" s="197">
        <v>0</v>
      </c>
      <c r="L41" s="193" t="str">
        <f t="shared" si="5"/>
        <v>ТП</v>
      </c>
      <c r="M41" s="176">
        <f t="shared" si="0"/>
        <v>788</v>
      </c>
      <c r="N41" s="198">
        <v>0</v>
      </c>
      <c r="O41" s="177">
        <f t="shared" si="1"/>
        <v>197</v>
      </c>
      <c r="P41" s="198">
        <v>0</v>
      </c>
      <c r="Q41" s="198">
        <v>0</v>
      </c>
      <c r="R41" s="198">
        <v>197</v>
      </c>
      <c r="S41" s="198">
        <v>0</v>
      </c>
      <c r="T41" s="198">
        <v>0</v>
      </c>
      <c r="U41" s="198">
        <v>0</v>
      </c>
      <c r="V41" s="177">
        <f t="shared" si="6"/>
        <v>197</v>
      </c>
      <c r="W41" s="198"/>
      <c r="X41" s="199">
        <v>296</v>
      </c>
      <c r="Y41" s="177"/>
      <c r="Z41" s="188"/>
      <c r="AA41" s="188" t="s">
        <v>40</v>
      </c>
      <c r="AB41" s="188" t="s">
        <v>228</v>
      </c>
      <c r="AC41" s="197">
        <v>1</v>
      </c>
    </row>
    <row r="42" spans="1:29" s="194" customFormat="1" ht="39.75" customHeight="1" x14ac:dyDescent="0.25">
      <c r="A42" s="168">
        <v>32</v>
      </c>
      <c r="B42" s="180" t="s">
        <v>63</v>
      </c>
      <c r="C42" s="193" t="s">
        <v>38</v>
      </c>
      <c r="D42" s="169" t="s">
        <v>323</v>
      </c>
      <c r="E42" s="193">
        <v>10</v>
      </c>
      <c r="F42" s="171" t="s">
        <v>324</v>
      </c>
      <c r="G42" s="171" t="s">
        <v>325</v>
      </c>
      <c r="H42" s="195" t="s">
        <v>227</v>
      </c>
      <c r="I42" s="196">
        <v>5</v>
      </c>
      <c r="J42" s="197">
        <v>0</v>
      </c>
      <c r="K42" s="197">
        <v>0</v>
      </c>
      <c r="L42" s="193" t="str">
        <f t="shared" si="5"/>
        <v>ТП</v>
      </c>
      <c r="M42" s="176">
        <f t="shared" si="0"/>
        <v>5</v>
      </c>
      <c r="N42" s="198">
        <v>0</v>
      </c>
      <c r="O42" s="177">
        <f t="shared" si="1"/>
        <v>1</v>
      </c>
      <c r="P42" s="198">
        <v>0</v>
      </c>
      <c r="Q42" s="198">
        <v>0</v>
      </c>
      <c r="R42" s="198">
        <v>1</v>
      </c>
      <c r="S42" s="198">
        <v>0</v>
      </c>
      <c r="T42" s="198">
        <v>0</v>
      </c>
      <c r="U42" s="198">
        <v>1</v>
      </c>
      <c r="V42" s="177">
        <v>0</v>
      </c>
      <c r="W42" s="198"/>
      <c r="X42" s="200">
        <v>352</v>
      </c>
      <c r="Y42" s="177"/>
      <c r="Z42" s="188"/>
      <c r="AA42" s="188" t="s">
        <v>40</v>
      </c>
      <c r="AB42" s="188" t="s">
        <v>228</v>
      </c>
      <c r="AC42" s="197">
        <v>1</v>
      </c>
    </row>
    <row r="43" spans="1:29" s="194" customFormat="1" ht="39.75" customHeight="1" x14ac:dyDescent="0.25">
      <c r="A43" s="168">
        <v>33</v>
      </c>
      <c r="B43" s="180" t="s">
        <v>63</v>
      </c>
      <c r="C43" s="193" t="s">
        <v>38</v>
      </c>
      <c r="D43" s="169" t="s">
        <v>323</v>
      </c>
      <c r="E43" s="193">
        <v>6</v>
      </c>
      <c r="F43" s="171" t="s">
        <v>326</v>
      </c>
      <c r="G43" s="171" t="s">
        <v>327</v>
      </c>
      <c r="H43" s="195" t="s">
        <v>227</v>
      </c>
      <c r="I43" s="196">
        <v>4</v>
      </c>
      <c r="J43" s="197">
        <v>0</v>
      </c>
      <c r="K43" s="197">
        <v>0</v>
      </c>
      <c r="L43" s="193" t="str">
        <f t="shared" si="5"/>
        <v>ТП</v>
      </c>
      <c r="M43" s="176">
        <f t="shared" si="0"/>
        <v>4</v>
      </c>
      <c r="N43" s="198">
        <v>0</v>
      </c>
      <c r="O43" s="177">
        <f t="shared" si="1"/>
        <v>1</v>
      </c>
      <c r="P43" s="198">
        <v>0</v>
      </c>
      <c r="Q43" s="198">
        <v>0</v>
      </c>
      <c r="R43" s="198">
        <v>1</v>
      </c>
      <c r="S43" s="198">
        <v>0</v>
      </c>
      <c r="T43" s="198">
        <v>0</v>
      </c>
      <c r="U43" s="198">
        <v>0</v>
      </c>
      <c r="V43" s="177">
        <f t="shared" ref="V43" si="7">R43</f>
        <v>1</v>
      </c>
      <c r="W43" s="198"/>
      <c r="X43" s="199">
        <v>352</v>
      </c>
      <c r="Y43" s="177"/>
      <c r="Z43" s="188"/>
      <c r="AA43" s="188" t="s">
        <v>40</v>
      </c>
      <c r="AB43" s="188" t="s">
        <v>228</v>
      </c>
      <c r="AC43" s="197">
        <v>1</v>
      </c>
    </row>
    <row r="44" spans="1:29" s="194" customFormat="1" ht="39.75" customHeight="1" x14ac:dyDescent="0.25">
      <c r="A44" s="168">
        <v>34</v>
      </c>
      <c r="B44" s="180" t="s">
        <v>308</v>
      </c>
      <c r="C44" s="193" t="s">
        <v>38</v>
      </c>
      <c r="D44" s="169" t="s">
        <v>328</v>
      </c>
      <c r="E44" s="193">
        <v>6</v>
      </c>
      <c r="F44" s="171" t="s">
        <v>329</v>
      </c>
      <c r="G44" s="171" t="s">
        <v>330</v>
      </c>
      <c r="H44" s="195" t="s">
        <v>33</v>
      </c>
      <c r="I44" s="196">
        <v>3</v>
      </c>
      <c r="J44" s="197">
        <v>0</v>
      </c>
      <c r="K44" s="197">
        <v>0</v>
      </c>
      <c r="L44" s="193" t="str">
        <f t="shared" si="5"/>
        <v>ТП</v>
      </c>
      <c r="M44" s="176">
        <f t="shared" si="0"/>
        <v>3</v>
      </c>
      <c r="N44" s="198">
        <v>0</v>
      </c>
      <c r="O44" s="177">
        <f t="shared" si="1"/>
        <v>1</v>
      </c>
      <c r="P44" s="198">
        <v>0</v>
      </c>
      <c r="Q44" s="198">
        <v>0</v>
      </c>
      <c r="R44" s="198">
        <v>1</v>
      </c>
      <c r="S44" s="198">
        <v>0</v>
      </c>
      <c r="T44" s="198">
        <v>0</v>
      </c>
      <c r="U44" s="198">
        <v>1</v>
      </c>
      <c r="V44" s="177">
        <v>0</v>
      </c>
      <c r="W44" s="198"/>
      <c r="X44" s="199">
        <v>1000</v>
      </c>
      <c r="Y44" s="177"/>
      <c r="Z44" s="188"/>
      <c r="AA44" s="188"/>
      <c r="AB44" s="188"/>
      <c r="AC44" s="197">
        <v>0</v>
      </c>
    </row>
    <row r="45" spans="1:29" s="194" customFormat="1" ht="39.75" customHeight="1" x14ac:dyDescent="0.25">
      <c r="A45" s="168">
        <v>35</v>
      </c>
      <c r="B45" s="180" t="s">
        <v>253</v>
      </c>
      <c r="C45" s="193" t="s">
        <v>38</v>
      </c>
      <c r="D45" s="169" t="s">
        <v>254</v>
      </c>
      <c r="E45" s="193">
        <v>6</v>
      </c>
      <c r="F45" s="171" t="s">
        <v>331</v>
      </c>
      <c r="G45" s="171" t="s">
        <v>332</v>
      </c>
      <c r="H45" s="195" t="s">
        <v>33</v>
      </c>
      <c r="I45" s="196">
        <v>4</v>
      </c>
      <c r="J45" s="197">
        <v>0</v>
      </c>
      <c r="K45" s="197">
        <v>0</v>
      </c>
      <c r="L45" s="193" t="str">
        <f t="shared" si="5"/>
        <v>ТП</v>
      </c>
      <c r="M45" s="176">
        <f t="shared" si="0"/>
        <v>36</v>
      </c>
      <c r="N45" s="198">
        <v>0</v>
      </c>
      <c r="O45" s="177">
        <f t="shared" si="1"/>
        <v>9</v>
      </c>
      <c r="P45" s="198">
        <v>0</v>
      </c>
      <c r="Q45" s="198">
        <v>0</v>
      </c>
      <c r="R45" s="198">
        <v>9</v>
      </c>
      <c r="S45" s="198">
        <v>0</v>
      </c>
      <c r="T45" s="198">
        <v>0</v>
      </c>
      <c r="U45" s="198">
        <v>9</v>
      </c>
      <c r="V45" s="177">
        <v>0</v>
      </c>
      <c r="W45" s="198"/>
      <c r="X45" s="199">
        <v>448</v>
      </c>
      <c r="Y45" s="177"/>
      <c r="Z45" s="188"/>
      <c r="AA45" s="188"/>
      <c r="AB45" s="188"/>
      <c r="AC45" s="197">
        <v>0</v>
      </c>
    </row>
    <row r="46" spans="1:29" s="209" customFormat="1" ht="39.75" customHeight="1" x14ac:dyDescent="0.25">
      <c r="A46" s="168">
        <v>36</v>
      </c>
      <c r="B46" s="201" t="s">
        <v>333</v>
      </c>
      <c r="C46" s="202" t="s">
        <v>38</v>
      </c>
      <c r="D46" s="203" t="s">
        <v>334</v>
      </c>
      <c r="E46" s="202">
        <v>10</v>
      </c>
      <c r="F46" s="204" t="s">
        <v>335</v>
      </c>
      <c r="G46" s="204" t="s">
        <v>336</v>
      </c>
      <c r="H46" s="205" t="s">
        <v>227</v>
      </c>
      <c r="I46" s="206">
        <v>11</v>
      </c>
      <c r="J46" s="207">
        <v>0</v>
      </c>
      <c r="K46" s="207">
        <v>0</v>
      </c>
      <c r="L46" s="202" t="str">
        <f t="shared" si="5"/>
        <v>ТП</v>
      </c>
      <c r="M46" s="176">
        <f t="shared" si="0"/>
        <v>451</v>
      </c>
      <c r="N46" s="208"/>
      <c r="O46" s="177">
        <f t="shared" si="1"/>
        <v>41</v>
      </c>
      <c r="P46" s="208">
        <v>0</v>
      </c>
      <c r="Q46" s="208">
        <v>0</v>
      </c>
      <c r="R46" s="208">
        <v>41</v>
      </c>
      <c r="S46" s="208">
        <v>0</v>
      </c>
      <c r="T46" s="208">
        <v>0</v>
      </c>
      <c r="U46" s="208">
        <v>0</v>
      </c>
      <c r="V46" s="177">
        <f t="shared" ref="V46:V61" si="8">R46</f>
        <v>41</v>
      </c>
      <c r="W46" s="208"/>
      <c r="X46" s="200">
        <v>82</v>
      </c>
      <c r="Y46" s="177"/>
      <c r="Z46" s="188"/>
      <c r="AA46" s="188" t="s">
        <v>40</v>
      </c>
      <c r="AB46" s="188" t="s">
        <v>228</v>
      </c>
      <c r="AC46" s="207">
        <v>1</v>
      </c>
    </row>
    <row r="47" spans="1:29" s="194" customFormat="1" ht="39.75" customHeight="1" x14ac:dyDescent="0.25">
      <c r="A47" s="168">
        <v>37</v>
      </c>
      <c r="B47" s="203" t="s">
        <v>337</v>
      </c>
      <c r="C47" s="202" t="s">
        <v>38</v>
      </c>
      <c r="D47" s="169" t="s">
        <v>338</v>
      </c>
      <c r="E47" s="193">
        <v>10</v>
      </c>
      <c r="F47" s="171" t="s">
        <v>339</v>
      </c>
      <c r="G47" s="171" t="s">
        <v>340</v>
      </c>
      <c r="H47" s="195" t="s">
        <v>227</v>
      </c>
      <c r="I47" s="196">
        <v>6</v>
      </c>
      <c r="J47" s="197">
        <v>0</v>
      </c>
      <c r="K47" s="197">
        <v>0</v>
      </c>
      <c r="L47" s="193" t="str">
        <f t="shared" si="5"/>
        <v>ТП</v>
      </c>
      <c r="M47" s="176">
        <f t="shared" si="0"/>
        <v>2166</v>
      </c>
      <c r="N47" s="198"/>
      <c r="O47" s="177">
        <f t="shared" si="1"/>
        <v>361</v>
      </c>
      <c r="P47" s="177">
        <v>0</v>
      </c>
      <c r="Q47" s="177">
        <v>0</v>
      </c>
      <c r="R47" s="177">
        <v>361</v>
      </c>
      <c r="S47" s="177">
        <v>0</v>
      </c>
      <c r="T47" s="177">
        <v>0</v>
      </c>
      <c r="U47" s="177">
        <v>0</v>
      </c>
      <c r="V47" s="177">
        <f t="shared" si="8"/>
        <v>361</v>
      </c>
      <c r="W47" s="177"/>
      <c r="X47" s="178">
        <v>542</v>
      </c>
      <c r="Y47" s="177"/>
      <c r="Z47" s="188"/>
      <c r="AA47" s="188" t="s">
        <v>40</v>
      </c>
      <c r="AB47" s="188" t="s">
        <v>228</v>
      </c>
      <c r="AC47" s="197">
        <v>1</v>
      </c>
    </row>
    <row r="48" spans="1:29" s="194" customFormat="1" ht="39.75" customHeight="1" x14ac:dyDescent="0.25">
      <c r="A48" s="168">
        <v>38</v>
      </c>
      <c r="B48" s="203" t="s">
        <v>341</v>
      </c>
      <c r="C48" s="202" t="s">
        <v>38</v>
      </c>
      <c r="D48" s="169" t="s">
        <v>342</v>
      </c>
      <c r="E48" s="193">
        <v>10</v>
      </c>
      <c r="F48" s="171" t="s">
        <v>343</v>
      </c>
      <c r="G48" s="171" t="s">
        <v>344</v>
      </c>
      <c r="H48" s="195" t="s">
        <v>227</v>
      </c>
      <c r="I48" s="196">
        <v>2</v>
      </c>
      <c r="J48" s="197">
        <v>0</v>
      </c>
      <c r="K48" s="197">
        <v>0</v>
      </c>
      <c r="L48" s="193" t="str">
        <f t="shared" si="5"/>
        <v>ТП</v>
      </c>
      <c r="M48" s="176">
        <f t="shared" si="0"/>
        <v>506</v>
      </c>
      <c r="N48" s="198"/>
      <c r="O48" s="177">
        <f t="shared" si="1"/>
        <v>253</v>
      </c>
      <c r="P48" s="198">
        <v>0</v>
      </c>
      <c r="Q48" s="198">
        <v>0</v>
      </c>
      <c r="R48" s="198">
        <v>253</v>
      </c>
      <c r="S48" s="198">
        <v>0</v>
      </c>
      <c r="T48" s="198">
        <v>0</v>
      </c>
      <c r="U48" s="198">
        <v>0</v>
      </c>
      <c r="V48" s="177">
        <f t="shared" si="8"/>
        <v>253</v>
      </c>
      <c r="W48" s="198"/>
      <c r="X48" s="199">
        <v>379.5</v>
      </c>
      <c r="Y48" s="177"/>
      <c r="Z48" s="188"/>
      <c r="AA48" s="188" t="s">
        <v>40</v>
      </c>
      <c r="AB48" s="188" t="s">
        <v>228</v>
      </c>
      <c r="AC48" s="197">
        <v>1</v>
      </c>
    </row>
    <row r="49" spans="1:29" s="194" customFormat="1" ht="39.75" customHeight="1" x14ac:dyDescent="0.25">
      <c r="A49" s="168">
        <v>39</v>
      </c>
      <c r="B49" s="169" t="s">
        <v>312</v>
      </c>
      <c r="C49" s="202" t="s">
        <v>38</v>
      </c>
      <c r="D49" s="169" t="s">
        <v>328</v>
      </c>
      <c r="E49" s="193">
        <v>6</v>
      </c>
      <c r="F49" s="210" t="s">
        <v>345</v>
      </c>
      <c r="G49" s="210" t="s">
        <v>346</v>
      </c>
      <c r="H49" s="195" t="s">
        <v>33</v>
      </c>
      <c r="I49" s="196">
        <v>7</v>
      </c>
      <c r="J49" s="197">
        <v>0</v>
      </c>
      <c r="K49" s="197">
        <v>0</v>
      </c>
      <c r="L49" s="193" t="str">
        <f t="shared" si="5"/>
        <v>ТП</v>
      </c>
      <c r="M49" s="176">
        <f t="shared" si="0"/>
        <v>7</v>
      </c>
      <c r="N49" s="198"/>
      <c r="O49" s="177">
        <f t="shared" si="1"/>
        <v>1</v>
      </c>
      <c r="P49" s="198">
        <v>0</v>
      </c>
      <c r="Q49" s="198">
        <v>0</v>
      </c>
      <c r="R49" s="198">
        <v>1</v>
      </c>
      <c r="S49" s="198">
        <v>0</v>
      </c>
      <c r="T49" s="198">
        <v>0</v>
      </c>
      <c r="U49" s="198">
        <v>1</v>
      </c>
      <c r="V49" s="177">
        <v>0</v>
      </c>
      <c r="W49" s="198"/>
      <c r="X49" s="199">
        <v>1000</v>
      </c>
      <c r="Y49" s="177"/>
      <c r="Z49" s="188"/>
      <c r="AA49" s="188"/>
      <c r="AB49" s="188"/>
      <c r="AC49" s="197">
        <v>0</v>
      </c>
    </row>
    <row r="50" spans="1:29" s="194" customFormat="1" ht="39.75" customHeight="1" x14ac:dyDescent="0.25">
      <c r="A50" s="168">
        <v>40</v>
      </c>
      <c r="B50" s="169" t="s">
        <v>316</v>
      </c>
      <c r="C50" s="202" t="s">
        <v>38</v>
      </c>
      <c r="D50" s="169" t="s">
        <v>317</v>
      </c>
      <c r="E50" s="193">
        <v>6</v>
      </c>
      <c r="F50" s="210" t="s">
        <v>347</v>
      </c>
      <c r="G50" s="210" t="s">
        <v>348</v>
      </c>
      <c r="H50" s="195" t="s">
        <v>33</v>
      </c>
      <c r="I50" s="196">
        <v>3</v>
      </c>
      <c r="J50" s="197">
        <v>0</v>
      </c>
      <c r="K50" s="197">
        <v>1</v>
      </c>
      <c r="L50" s="193" t="str">
        <f t="shared" si="5"/>
        <v>ТП</v>
      </c>
      <c r="M50" s="176">
        <f t="shared" si="0"/>
        <v>3</v>
      </c>
      <c r="N50" s="198"/>
      <c r="O50" s="177">
        <f t="shared" si="1"/>
        <v>1</v>
      </c>
      <c r="P50" s="198">
        <v>0</v>
      </c>
      <c r="Q50" s="198">
        <v>1</v>
      </c>
      <c r="R50" s="198"/>
      <c r="S50" s="198">
        <v>0</v>
      </c>
      <c r="T50" s="198">
        <v>0</v>
      </c>
      <c r="U50" s="198">
        <v>1</v>
      </c>
      <c r="V50" s="177">
        <f t="shared" si="8"/>
        <v>0</v>
      </c>
      <c r="W50" s="198"/>
      <c r="X50" s="199">
        <v>630</v>
      </c>
      <c r="Y50" s="177"/>
      <c r="Z50" s="188"/>
      <c r="AA50" s="188"/>
      <c r="AB50" s="188"/>
      <c r="AC50" s="197">
        <v>0</v>
      </c>
    </row>
    <row r="51" spans="1:29" s="194" customFormat="1" ht="39.75" customHeight="1" x14ac:dyDescent="0.25">
      <c r="A51" s="168">
        <v>41</v>
      </c>
      <c r="B51" s="169" t="s">
        <v>349</v>
      </c>
      <c r="C51" s="202" t="s">
        <v>38</v>
      </c>
      <c r="D51" s="169" t="s">
        <v>350</v>
      </c>
      <c r="E51" s="193">
        <v>10</v>
      </c>
      <c r="F51" s="210" t="s">
        <v>351</v>
      </c>
      <c r="G51" s="210" t="s">
        <v>352</v>
      </c>
      <c r="H51" s="195" t="s">
        <v>227</v>
      </c>
      <c r="I51" s="196">
        <v>2</v>
      </c>
      <c r="J51" s="197">
        <v>0</v>
      </c>
      <c r="K51" s="197">
        <v>0</v>
      </c>
      <c r="L51" s="193" t="str">
        <f t="shared" si="5"/>
        <v>ТП</v>
      </c>
      <c r="M51" s="176">
        <f t="shared" si="0"/>
        <v>2</v>
      </c>
      <c r="N51" s="198"/>
      <c r="O51" s="177">
        <f t="shared" si="1"/>
        <v>1</v>
      </c>
      <c r="P51" s="198">
        <v>0</v>
      </c>
      <c r="Q51" s="198">
        <v>0</v>
      </c>
      <c r="R51" s="198">
        <v>1</v>
      </c>
      <c r="S51" s="198">
        <v>0</v>
      </c>
      <c r="T51" s="198">
        <v>0</v>
      </c>
      <c r="U51" s="198">
        <v>1</v>
      </c>
      <c r="V51" s="177">
        <v>0</v>
      </c>
      <c r="W51" s="198"/>
      <c r="X51" s="211">
        <v>340.5</v>
      </c>
      <c r="Y51" s="177"/>
      <c r="Z51" s="188"/>
      <c r="AA51" s="188" t="s">
        <v>40</v>
      </c>
      <c r="AB51" s="188" t="s">
        <v>228</v>
      </c>
      <c r="AC51" s="197">
        <v>1</v>
      </c>
    </row>
    <row r="52" spans="1:29" s="194" customFormat="1" ht="39.75" customHeight="1" x14ac:dyDescent="0.25">
      <c r="A52" s="168">
        <v>42</v>
      </c>
      <c r="B52" s="169" t="s">
        <v>353</v>
      </c>
      <c r="C52" s="202" t="s">
        <v>354</v>
      </c>
      <c r="D52" s="169" t="s">
        <v>355</v>
      </c>
      <c r="E52" s="193">
        <v>6</v>
      </c>
      <c r="F52" s="210" t="s">
        <v>356</v>
      </c>
      <c r="G52" s="210" t="s">
        <v>357</v>
      </c>
      <c r="H52" s="195" t="s">
        <v>33</v>
      </c>
      <c r="I52" s="196">
        <v>7</v>
      </c>
      <c r="J52" s="197">
        <v>0</v>
      </c>
      <c r="K52" s="197">
        <v>0</v>
      </c>
      <c r="L52" s="193" t="str">
        <f t="shared" si="5"/>
        <v>РП</v>
      </c>
      <c r="M52" s="176">
        <f t="shared" si="0"/>
        <v>7</v>
      </c>
      <c r="N52" s="198"/>
      <c r="O52" s="177">
        <f t="shared" si="1"/>
        <v>1</v>
      </c>
      <c r="P52" s="198">
        <v>0</v>
      </c>
      <c r="Q52" s="198">
        <v>1</v>
      </c>
      <c r="R52" s="198">
        <v>0</v>
      </c>
      <c r="S52" s="198">
        <v>0</v>
      </c>
      <c r="T52" s="198">
        <v>0</v>
      </c>
      <c r="U52" s="198">
        <v>1</v>
      </c>
      <c r="V52" s="177">
        <f t="shared" si="8"/>
        <v>0</v>
      </c>
      <c r="W52" s="198"/>
      <c r="X52" s="200">
        <v>1000</v>
      </c>
      <c r="Y52" s="177"/>
      <c r="Z52" s="188"/>
      <c r="AA52" s="188"/>
      <c r="AB52" s="188"/>
      <c r="AC52" s="197">
        <v>0</v>
      </c>
    </row>
    <row r="53" spans="1:29" s="194" customFormat="1" ht="39.75" customHeight="1" x14ac:dyDescent="0.25">
      <c r="A53" s="168">
        <v>43</v>
      </c>
      <c r="B53" s="169" t="s">
        <v>353</v>
      </c>
      <c r="C53" s="202" t="s">
        <v>354</v>
      </c>
      <c r="D53" s="169" t="s">
        <v>328</v>
      </c>
      <c r="E53" s="193">
        <v>6</v>
      </c>
      <c r="F53" s="210" t="s">
        <v>358</v>
      </c>
      <c r="G53" s="210" t="s">
        <v>359</v>
      </c>
      <c r="H53" s="195" t="s">
        <v>33</v>
      </c>
      <c r="I53" s="196">
        <v>6</v>
      </c>
      <c r="J53" s="197">
        <v>0</v>
      </c>
      <c r="K53" s="197">
        <v>0</v>
      </c>
      <c r="L53" s="193" t="s">
        <v>38</v>
      </c>
      <c r="M53" s="176">
        <f t="shared" si="0"/>
        <v>6</v>
      </c>
      <c r="N53" s="198"/>
      <c r="O53" s="177">
        <f t="shared" si="1"/>
        <v>1</v>
      </c>
      <c r="P53" s="198">
        <v>0</v>
      </c>
      <c r="Q53" s="198">
        <v>1</v>
      </c>
      <c r="R53" s="198">
        <v>0</v>
      </c>
      <c r="S53" s="198">
        <v>0</v>
      </c>
      <c r="T53" s="198">
        <v>0</v>
      </c>
      <c r="U53" s="198">
        <v>1</v>
      </c>
      <c r="V53" s="177">
        <f t="shared" si="8"/>
        <v>0</v>
      </c>
      <c r="W53" s="198"/>
      <c r="X53" s="200">
        <v>1000</v>
      </c>
      <c r="Y53" s="177"/>
      <c r="Z53" s="188"/>
      <c r="AA53" s="188"/>
      <c r="AB53" s="188"/>
      <c r="AC53" s="197">
        <v>0</v>
      </c>
    </row>
    <row r="54" spans="1:29" s="194" customFormat="1" ht="39.75" customHeight="1" x14ac:dyDescent="0.25">
      <c r="A54" s="168">
        <v>44</v>
      </c>
      <c r="B54" s="169" t="s">
        <v>337</v>
      </c>
      <c r="C54" s="202" t="s">
        <v>38</v>
      </c>
      <c r="D54" s="169" t="s">
        <v>360</v>
      </c>
      <c r="E54" s="193">
        <v>10</v>
      </c>
      <c r="F54" s="210" t="s">
        <v>359</v>
      </c>
      <c r="G54" s="210" t="s">
        <v>361</v>
      </c>
      <c r="H54" s="195" t="s">
        <v>227</v>
      </c>
      <c r="I54" s="196">
        <v>8</v>
      </c>
      <c r="J54" s="197">
        <v>0</v>
      </c>
      <c r="K54" s="197">
        <v>0</v>
      </c>
      <c r="L54" s="193" t="s">
        <v>34</v>
      </c>
      <c r="M54" s="176">
        <f t="shared" si="0"/>
        <v>2888</v>
      </c>
      <c r="N54" s="198"/>
      <c r="O54" s="177">
        <f t="shared" si="1"/>
        <v>361</v>
      </c>
      <c r="P54" s="177">
        <v>0</v>
      </c>
      <c r="Q54" s="177">
        <v>0</v>
      </c>
      <c r="R54" s="177">
        <v>361</v>
      </c>
      <c r="S54" s="177">
        <v>0</v>
      </c>
      <c r="T54" s="177">
        <v>0</v>
      </c>
      <c r="U54" s="177">
        <v>0</v>
      </c>
      <c r="V54" s="177">
        <f t="shared" si="8"/>
        <v>361</v>
      </c>
      <c r="W54" s="177"/>
      <c r="X54" s="178">
        <v>542</v>
      </c>
      <c r="Y54" s="177"/>
      <c r="Z54" s="188"/>
      <c r="AA54" s="188" t="s">
        <v>40</v>
      </c>
      <c r="AB54" s="188" t="s">
        <v>228</v>
      </c>
      <c r="AC54" s="197">
        <v>1</v>
      </c>
    </row>
    <row r="55" spans="1:29" s="194" customFormat="1" ht="39.75" customHeight="1" x14ac:dyDescent="0.25">
      <c r="A55" s="168">
        <v>45</v>
      </c>
      <c r="B55" s="169" t="s">
        <v>353</v>
      </c>
      <c r="C55" s="202" t="s">
        <v>354</v>
      </c>
      <c r="D55" s="169" t="s">
        <v>328</v>
      </c>
      <c r="E55" s="193">
        <v>6</v>
      </c>
      <c r="F55" s="210" t="s">
        <v>362</v>
      </c>
      <c r="G55" s="210" t="s">
        <v>363</v>
      </c>
      <c r="H55" s="195" t="s">
        <v>33</v>
      </c>
      <c r="I55" s="196">
        <v>1</v>
      </c>
      <c r="J55" s="197">
        <v>0</v>
      </c>
      <c r="K55" s="197">
        <v>0</v>
      </c>
      <c r="L55" s="193" t="s">
        <v>38</v>
      </c>
      <c r="M55" s="176">
        <f t="shared" si="0"/>
        <v>1</v>
      </c>
      <c r="N55" s="198"/>
      <c r="O55" s="177">
        <f t="shared" si="1"/>
        <v>1</v>
      </c>
      <c r="P55" s="198">
        <v>0</v>
      </c>
      <c r="Q55" s="198">
        <v>1</v>
      </c>
      <c r="R55" s="198">
        <v>0</v>
      </c>
      <c r="S55" s="198">
        <v>0</v>
      </c>
      <c r="T55" s="198">
        <v>0</v>
      </c>
      <c r="U55" s="198">
        <v>1</v>
      </c>
      <c r="V55" s="177">
        <f t="shared" si="8"/>
        <v>0</v>
      </c>
      <c r="W55" s="198"/>
      <c r="X55" s="200">
        <v>1000</v>
      </c>
      <c r="Y55" s="177"/>
      <c r="Z55" s="188"/>
      <c r="AA55" s="188"/>
      <c r="AB55" s="188"/>
      <c r="AC55" s="197">
        <v>0</v>
      </c>
    </row>
    <row r="56" spans="1:29" s="194" customFormat="1" ht="39.75" customHeight="1" x14ac:dyDescent="0.25">
      <c r="A56" s="168">
        <v>46</v>
      </c>
      <c r="B56" s="169" t="s">
        <v>333</v>
      </c>
      <c r="C56" s="202" t="s">
        <v>38</v>
      </c>
      <c r="D56" s="169" t="s">
        <v>364</v>
      </c>
      <c r="E56" s="193">
        <v>10</v>
      </c>
      <c r="F56" s="210" t="s">
        <v>365</v>
      </c>
      <c r="G56" s="210" t="s">
        <v>366</v>
      </c>
      <c r="H56" s="195" t="s">
        <v>33</v>
      </c>
      <c r="I56" s="196">
        <v>3</v>
      </c>
      <c r="J56" s="197">
        <v>0</v>
      </c>
      <c r="K56" s="197">
        <v>0</v>
      </c>
      <c r="L56" s="193" t="str">
        <f t="shared" si="5"/>
        <v>ТП</v>
      </c>
      <c r="M56" s="176">
        <f t="shared" si="0"/>
        <v>123</v>
      </c>
      <c r="N56" s="198"/>
      <c r="O56" s="177">
        <v>41</v>
      </c>
      <c r="P56" s="198">
        <v>0</v>
      </c>
      <c r="Q56" s="198">
        <v>0</v>
      </c>
      <c r="R56" s="198">
        <v>41</v>
      </c>
      <c r="S56" s="198">
        <v>0</v>
      </c>
      <c r="T56" s="198">
        <v>0</v>
      </c>
      <c r="U56" s="198">
        <v>0</v>
      </c>
      <c r="V56" s="177">
        <v>41</v>
      </c>
      <c r="W56" s="198"/>
      <c r="X56" s="200">
        <v>82</v>
      </c>
      <c r="Y56" s="177"/>
      <c r="Z56" s="188"/>
      <c r="AA56" s="188"/>
      <c r="AB56" s="188"/>
      <c r="AC56" s="197">
        <v>0</v>
      </c>
    </row>
    <row r="57" spans="1:29" s="194" customFormat="1" ht="39.75" customHeight="1" x14ac:dyDescent="0.25">
      <c r="A57" s="168">
        <v>47</v>
      </c>
      <c r="B57" s="169" t="s">
        <v>367</v>
      </c>
      <c r="C57" s="202" t="s">
        <v>38</v>
      </c>
      <c r="D57" s="169" t="s">
        <v>355</v>
      </c>
      <c r="E57" s="193">
        <v>6</v>
      </c>
      <c r="F57" s="210" t="s">
        <v>362</v>
      </c>
      <c r="G57" s="210" t="s">
        <v>363</v>
      </c>
      <c r="H57" s="195" t="s">
        <v>33</v>
      </c>
      <c r="I57" s="196">
        <v>1</v>
      </c>
      <c r="J57" s="197">
        <v>0</v>
      </c>
      <c r="K57" s="197">
        <v>0</v>
      </c>
      <c r="L57" s="193" t="s">
        <v>38</v>
      </c>
      <c r="M57" s="176">
        <f t="shared" si="0"/>
        <v>2</v>
      </c>
      <c r="N57" s="198"/>
      <c r="O57" s="177">
        <f t="shared" si="1"/>
        <v>2</v>
      </c>
      <c r="P57" s="198">
        <v>0</v>
      </c>
      <c r="Q57" s="198">
        <v>2</v>
      </c>
      <c r="R57" s="198">
        <v>0</v>
      </c>
      <c r="S57" s="198">
        <v>0</v>
      </c>
      <c r="T57" s="198">
        <v>0</v>
      </c>
      <c r="U57" s="198">
        <v>2</v>
      </c>
      <c r="V57" s="177">
        <f t="shared" si="8"/>
        <v>0</v>
      </c>
      <c r="W57" s="198"/>
      <c r="X57" s="200">
        <v>2000</v>
      </c>
      <c r="Y57" s="177"/>
      <c r="Z57" s="188"/>
      <c r="AA57" s="188"/>
      <c r="AB57" s="188"/>
      <c r="AC57" s="197">
        <v>0</v>
      </c>
    </row>
    <row r="58" spans="1:29" s="212" customFormat="1" ht="39.75" customHeight="1" x14ac:dyDescent="0.25">
      <c r="A58" s="168">
        <v>48</v>
      </c>
      <c r="B58" s="175" t="s">
        <v>333</v>
      </c>
      <c r="C58" s="202" t="s">
        <v>38</v>
      </c>
      <c r="D58" s="175" t="s">
        <v>368</v>
      </c>
      <c r="E58" s="175">
        <v>0.4</v>
      </c>
      <c r="F58" s="175" t="s">
        <v>365</v>
      </c>
      <c r="G58" s="175" t="s">
        <v>366</v>
      </c>
      <c r="H58" s="172" t="s">
        <v>33</v>
      </c>
      <c r="I58" s="173">
        <v>3</v>
      </c>
      <c r="J58" s="174">
        <v>0</v>
      </c>
      <c r="K58" s="174">
        <v>0</v>
      </c>
      <c r="L58" s="175" t="s">
        <v>34</v>
      </c>
      <c r="M58" s="176">
        <f t="shared" si="0"/>
        <v>123</v>
      </c>
      <c r="N58" s="177"/>
      <c r="O58" s="177">
        <f t="shared" si="1"/>
        <v>41</v>
      </c>
      <c r="P58" s="177">
        <v>0</v>
      </c>
      <c r="Q58" s="177">
        <v>0</v>
      </c>
      <c r="R58" s="177">
        <v>41</v>
      </c>
      <c r="S58" s="177">
        <v>0</v>
      </c>
      <c r="T58" s="177">
        <v>0</v>
      </c>
      <c r="U58" s="177">
        <v>0</v>
      </c>
      <c r="V58" s="177">
        <f t="shared" si="8"/>
        <v>41</v>
      </c>
      <c r="W58" s="177"/>
      <c r="X58" s="178">
        <v>82</v>
      </c>
      <c r="Y58" s="177"/>
      <c r="Z58" s="188"/>
      <c r="AA58" s="188"/>
      <c r="AB58" s="188"/>
      <c r="AC58" s="174">
        <v>0</v>
      </c>
    </row>
    <row r="59" spans="1:29" s="212" customFormat="1" ht="39.75" customHeight="1" x14ac:dyDescent="0.25">
      <c r="A59" s="168">
        <v>49</v>
      </c>
      <c r="B59" s="175" t="s">
        <v>367</v>
      </c>
      <c r="C59" s="202" t="s">
        <v>38</v>
      </c>
      <c r="D59" s="175" t="s">
        <v>355</v>
      </c>
      <c r="E59" s="175">
        <v>6</v>
      </c>
      <c r="F59" s="175" t="s">
        <v>369</v>
      </c>
      <c r="G59" s="175" t="s">
        <v>370</v>
      </c>
      <c r="H59" s="172" t="s">
        <v>33</v>
      </c>
      <c r="I59" s="173">
        <v>6</v>
      </c>
      <c r="J59" s="174">
        <v>0</v>
      </c>
      <c r="K59" s="174">
        <v>0</v>
      </c>
      <c r="L59" s="175" t="s">
        <v>38</v>
      </c>
      <c r="M59" s="176">
        <f t="shared" si="0"/>
        <v>12</v>
      </c>
      <c r="N59" s="177"/>
      <c r="O59" s="177">
        <f t="shared" si="1"/>
        <v>2</v>
      </c>
      <c r="P59" s="177">
        <v>0</v>
      </c>
      <c r="Q59" s="177">
        <v>2</v>
      </c>
      <c r="R59" s="177">
        <v>0</v>
      </c>
      <c r="S59" s="177">
        <v>0</v>
      </c>
      <c r="T59" s="177">
        <v>0</v>
      </c>
      <c r="U59" s="177">
        <v>2</v>
      </c>
      <c r="V59" s="177">
        <f t="shared" si="8"/>
        <v>0</v>
      </c>
      <c r="W59" s="177"/>
      <c r="X59" s="178">
        <v>2000</v>
      </c>
      <c r="Y59" s="177"/>
      <c r="Z59" s="188"/>
      <c r="AA59" s="188"/>
      <c r="AB59" s="188"/>
      <c r="AC59" s="174">
        <v>0</v>
      </c>
    </row>
    <row r="60" spans="1:29" s="212" customFormat="1" ht="39.75" customHeight="1" x14ac:dyDescent="0.25">
      <c r="A60" s="168">
        <v>50</v>
      </c>
      <c r="B60" s="175" t="s">
        <v>337</v>
      </c>
      <c r="C60" s="202" t="s">
        <v>38</v>
      </c>
      <c r="D60" s="175" t="s">
        <v>371</v>
      </c>
      <c r="E60" s="175">
        <v>10</v>
      </c>
      <c r="F60" s="175" t="s">
        <v>372</v>
      </c>
      <c r="G60" s="175" t="s">
        <v>373</v>
      </c>
      <c r="H60" s="172" t="s">
        <v>227</v>
      </c>
      <c r="I60" s="173">
        <v>2</v>
      </c>
      <c r="J60" s="174">
        <v>0</v>
      </c>
      <c r="K60" s="174">
        <v>0</v>
      </c>
      <c r="L60" s="175" t="s">
        <v>34</v>
      </c>
      <c r="M60" s="176">
        <f t="shared" si="0"/>
        <v>722</v>
      </c>
      <c r="N60" s="177"/>
      <c r="O60" s="177">
        <f t="shared" si="1"/>
        <v>361</v>
      </c>
      <c r="P60" s="177">
        <v>0</v>
      </c>
      <c r="Q60" s="177">
        <v>0</v>
      </c>
      <c r="R60" s="177">
        <v>361</v>
      </c>
      <c r="S60" s="177">
        <v>0</v>
      </c>
      <c r="T60" s="177">
        <v>0</v>
      </c>
      <c r="U60" s="177">
        <v>0</v>
      </c>
      <c r="V60" s="177">
        <f t="shared" si="8"/>
        <v>361</v>
      </c>
      <c r="W60" s="177"/>
      <c r="X60" s="178">
        <v>542</v>
      </c>
      <c r="Y60" s="177"/>
      <c r="Z60" s="188"/>
      <c r="AA60" s="188" t="s">
        <v>40</v>
      </c>
      <c r="AB60" s="188" t="s">
        <v>228</v>
      </c>
      <c r="AC60" s="174">
        <v>1</v>
      </c>
    </row>
    <row r="61" spans="1:29" s="212" customFormat="1" ht="39.75" customHeight="1" x14ac:dyDescent="0.25">
      <c r="A61" s="168">
        <v>51</v>
      </c>
      <c r="B61" s="175" t="s">
        <v>337</v>
      </c>
      <c r="C61" s="202" t="s">
        <v>38</v>
      </c>
      <c r="D61" s="175" t="s">
        <v>371</v>
      </c>
      <c r="E61" s="175">
        <v>10</v>
      </c>
      <c r="F61" s="175" t="s">
        <v>374</v>
      </c>
      <c r="G61" s="175" t="s">
        <v>375</v>
      </c>
      <c r="H61" s="172" t="s">
        <v>227</v>
      </c>
      <c r="I61" s="173">
        <v>10</v>
      </c>
      <c r="J61" s="174">
        <v>0</v>
      </c>
      <c r="K61" s="174">
        <v>0</v>
      </c>
      <c r="L61" s="175" t="s">
        <v>34</v>
      </c>
      <c r="M61" s="176">
        <f t="shared" si="0"/>
        <v>3610</v>
      </c>
      <c r="N61" s="177"/>
      <c r="O61" s="177">
        <f t="shared" si="1"/>
        <v>361</v>
      </c>
      <c r="P61" s="177">
        <v>0</v>
      </c>
      <c r="Q61" s="177">
        <v>0</v>
      </c>
      <c r="R61" s="177">
        <v>361</v>
      </c>
      <c r="S61" s="177">
        <v>0</v>
      </c>
      <c r="T61" s="177">
        <v>0</v>
      </c>
      <c r="U61" s="177">
        <v>0</v>
      </c>
      <c r="V61" s="177">
        <f t="shared" si="8"/>
        <v>361</v>
      </c>
      <c r="W61" s="177"/>
      <c r="X61" s="178">
        <v>542</v>
      </c>
      <c r="Y61" s="177"/>
      <c r="Z61" s="188"/>
      <c r="AA61" s="188" t="s">
        <v>40</v>
      </c>
      <c r="AB61" s="188" t="s">
        <v>228</v>
      </c>
      <c r="AC61" s="174">
        <v>1</v>
      </c>
    </row>
    <row r="62" spans="1:29" s="212" customFormat="1" ht="39.75" customHeight="1" x14ac:dyDescent="0.25">
      <c r="A62" s="168">
        <v>52</v>
      </c>
      <c r="B62" s="175" t="s">
        <v>376</v>
      </c>
      <c r="C62" s="175" t="s">
        <v>38</v>
      </c>
      <c r="D62" s="175" t="s">
        <v>377</v>
      </c>
      <c r="E62" s="175">
        <v>6</v>
      </c>
      <c r="F62" s="175" t="s">
        <v>378</v>
      </c>
      <c r="G62" s="175" t="s">
        <v>379</v>
      </c>
      <c r="H62" s="172" t="s">
        <v>33</v>
      </c>
      <c r="I62" s="173">
        <v>2</v>
      </c>
      <c r="J62" s="174">
        <v>0</v>
      </c>
      <c r="K62" s="174">
        <v>0</v>
      </c>
      <c r="L62" s="175" t="str">
        <f t="shared" ref="L62:L85" si="9">C62</f>
        <v>ТП</v>
      </c>
      <c r="M62" s="176">
        <f t="shared" si="0"/>
        <v>6</v>
      </c>
      <c r="N62" s="177"/>
      <c r="O62" s="177">
        <f t="shared" si="1"/>
        <v>3</v>
      </c>
      <c r="P62" s="177">
        <v>0</v>
      </c>
      <c r="Q62" s="177">
        <v>0</v>
      </c>
      <c r="R62" s="177">
        <v>3</v>
      </c>
      <c r="S62" s="177">
        <v>0</v>
      </c>
      <c r="T62" s="177">
        <v>0</v>
      </c>
      <c r="U62" s="177">
        <v>3</v>
      </c>
      <c r="V62" s="177">
        <v>0</v>
      </c>
      <c r="W62" s="177"/>
      <c r="X62" s="178">
        <v>640</v>
      </c>
      <c r="Y62" s="177"/>
      <c r="Z62" s="188"/>
      <c r="AA62" s="188"/>
      <c r="AB62" s="188"/>
      <c r="AC62" s="174">
        <v>0</v>
      </c>
    </row>
    <row r="63" spans="1:29" s="212" customFormat="1" ht="39.75" customHeight="1" x14ac:dyDescent="0.25">
      <c r="A63" s="168">
        <v>53</v>
      </c>
      <c r="B63" s="175" t="s">
        <v>380</v>
      </c>
      <c r="C63" s="175" t="s">
        <v>38</v>
      </c>
      <c r="D63" s="175" t="s">
        <v>381</v>
      </c>
      <c r="E63" s="175">
        <v>10</v>
      </c>
      <c r="F63" s="175" t="s">
        <v>382</v>
      </c>
      <c r="G63" s="175" t="s">
        <v>383</v>
      </c>
      <c r="H63" s="172" t="s">
        <v>33</v>
      </c>
      <c r="I63" s="173">
        <v>7</v>
      </c>
      <c r="J63" s="174">
        <v>0</v>
      </c>
      <c r="K63" s="174">
        <v>0</v>
      </c>
      <c r="L63" s="175" t="str">
        <f t="shared" si="9"/>
        <v>ТП</v>
      </c>
      <c r="M63" s="176">
        <f t="shared" si="0"/>
        <v>7</v>
      </c>
      <c r="N63" s="177"/>
      <c r="O63" s="177">
        <f t="shared" si="1"/>
        <v>1</v>
      </c>
      <c r="P63" s="177">
        <v>0</v>
      </c>
      <c r="Q63" s="177">
        <v>0</v>
      </c>
      <c r="R63" s="177">
        <v>1</v>
      </c>
      <c r="S63" s="177">
        <v>0</v>
      </c>
      <c r="T63" s="177">
        <v>0</v>
      </c>
      <c r="U63" s="177">
        <v>0</v>
      </c>
      <c r="V63" s="177">
        <f t="shared" ref="V63:V68" si="10">R63</f>
        <v>1</v>
      </c>
      <c r="W63" s="177"/>
      <c r="X63" s="178">
        <v>110</v>
      </c>
      <c r="Y63" s="177"/>
      <c r="Z63" s="188"/>
      <c r="AA63" s="188"/>
      <c r="AB63" s="188"/>
      <c r="AC63" s="174">
        <v>0</v>
      </c>
    </row>
    <row r="64" spans="1:29" s="212" customFormat="1" ht="39.75" customHeight="1" x14ac:dyDescent="0.25">
      <c r="A64" s="168">
        <v>54</v>
      </c>
      <c r="B64" s="175" t="s">
        <v>337</v>
      </c>
      <c r="C64" s="175" t="s">
        <v>38</v>
      </c>
      <c r="D64" s="175" t="s">
        <v>371</v>
      </c>
      <c r="E64" s="175">
        <v>10</v>
      </c>
      <c r="F64" s="175" t="s">
        <v>384</v>
      </c>
      <c r="G64" s="175" t="s">
        <v>385</v>
      </c>
      <c r="H64" s="172" t="s">
        <v>33</v>
      </c>
      <c r="I64" s="173">
        <v>7</v>
      </c>
      <c r="J64" s="174">
        <v>0</v>
      </c>
      <c r="K64" s="174">
        <v>0</v>
      </c>
      <c r="L64" s="175" t="str">
        <f t="shared" si="9"/>
        <v>ТП</v>
      </c>
      <c r="M64" s="176">
        <f t="shared" si="0"/>
        <v>2527</v>
      </c>
      <c r="N64" s="177"/>
      <c r="O64" s="177">
        <f t="shared" si="1"/>
        <v>361</v>
      </c>
      <c r="P64" s="177">
        <v>0</v>
      </c>
      <c r="Q64" s="177">
        <v>0</v>
      </c>
      <c r="R64" s="177">
        <v>361</v>
      </c>
      <c r="S64" s="177">
        <v>0</v>
      </c>
      <c r="T64" s="177">
        <v>0</v>
      </c>
      <c r="U64" s="177">
        <v>0</v>
      </c>
      <c r="V64" s="177">
        <f t="shared" si="10"/>
        <v>361</v>
      </c>
      <c r="W64" s="177"/>
      <c r="X64" s="178">
        <v>542</v>
      </c>
      <c r="Y64" s="177"/>
      <c r="Z64" s="188"/>
      <c r="AA64" s="188"/>
      <c r="AB64" s="188"/>
      <c r="AC64" s="174">
        <v>0</v>
      </c>
    </row>
    <row r="65" spans="1:29" s="212" customFormat="1" ht="39.75" customHeight="1" x14ac:dyDescent="0.25">
      <c r="A65" s="168">
        <v>55</v>
      </c>
      <c r="B65" s="175" t="s">
        <v>337</v>
      </c>
      <c r="C65" s="175" t="s">
        <v>38</v>
      </c>
      <c r="D65" s="175" t="s">
        <v>371</v>
      </c>
      <c r="E65" s="175">
        <v>10</v>
      </c>
      <c r="F65" s="175" t="s">
        <v>386</v>
      </c>
      <c r="G65" s="175" t="s">
        <v>387</v>
      </c>
      <c r="H65" s="172" t="s">
        <v>227</v>
      </c>
      <c r="I65" s="173">
        <v>4</v>
      </c>
      <c r="J65" s="174">
        <v>0</v>
      </c>
      <c r="K65" s="174">
        <v>0</v>
      </c>
      <c r="L65" s="175" t="str">
        <f t="shared" si="9"/>
        <v>ТП</v>
      </c>
      <c r="M65" s="176">
        <f t="shared" si="0"/>
        <v>1444</v>
      </c>
      <c r="N65" s="177"/>
      <c r="O65" s="177">
        <f t="shared" si="1"/>
        <v>361</v>
      </c>
      <c r="P65" s="177">
        <v>0</v>
      </c>
      <c r="Q65" s="177">
        <v>0</v>
      </c>
      <c r="R65" s="177">
        <v>361</v>
      </c>
      <c r="S65" s="177">
        <v>0</v>
      </c>
      <c r="T65" s="177">
        <v>0</v>
      </c>
      <c r="U65" s="177">
        <v>0</v>
      </c>
      <c r="V65" s="177">
        <f t="shared" si="10"/>
        <v>361</v>
      </c>
      <c r="W65" s="177"/>
      <c r="X65" s="178">
        <v>542</v>
      </c>
      <c r="Y65" s="177"/>
      <c r="Z65" s="188"/>
      <c r="AA65" s="188"/>
      <c r="AB65" s="188"/>
      <c r="AC65" s="174">
        <v>1</v>
      </c>
    </row>
    <row r="66" spans="1:29" s="212" customFormat="1" ht="39.75" customHeight="1" x14ac:dyDescent="0.25">
      <c r="A66" s="168">
        <v>56</v>
      </c>
      <c r="B66" s="175" t="s">
        <v>276</v>
      </c>
      <c r="C66" s="175" t="s">
        <v>38</v>
      </c>
      <c r="D66" s="175" t="s">
        <v>388</v>
      </c>
      <c r="E66" s="175">
        <v>10</v>
      </c>
      <c r="F66" s="175" t="s">
        <v>389</v>
      </c>
      <c r="G66" s="175" t="s">
        <v>390</v>
      </c>
      <c r="H66" s="172" t="s">
        <v>33</v>
      </c>
      <c r="I66" s="173">
        <v>6</v>
      </c>
      <c r="J66" s="174">
        <v>0</v>
      </c>
      <c r="K66" s="174">
        <v>0</v>
      </c>
      <c r="L66" s="175" t="str">
        <f t="shared" si="9"/>
        <v>ТП</v>
      </c>
      <c r="M66" s="176">
        <f t="shared" si="0"/>
        <v>6</v>
      </c>
      <c r="N66" s="177"/>
      <c r="O66" s="177">
        <f t="shared" si="1"/>
        <v>1</v>
      </c>
      <c r="P66" s="177">
        <v>0</v>
      </c>
      <c r="Q66" s="177">
        <v>1</v>
      </c>
      <c r="R66" s="177">
        <v>0</v>
      </c>
      <c r="S66" s="177">
        <v>0</v>
      </c>
      <c r="T66" s="177">
        <v>0</v>
      </c>
      <c r="U66" s="177">
        <v>1</v>
      </c>
      <c r="V66" s="177">
        <f t="shared" si="10"/>
        <v>0</v>
      </c>
      <c r="W66" s="177"/>
      <c r="X66" s="178">
        <v>200</v>
      </c>
      <c r="Y66" s="177"/>
      <c r="Z66" s="188"/>
      <c r="AA66" s="188"/>
      <c r="AB66" s="188"/>
      <c r="AC66" s="174">
        <v>0</v>
      </c>
    </row>
    <row r="67" spans="1:29" s="212" customFormat="1" ht="39.75" customHeight="1" x14ac:dyDescent="0.25">
      <c r="A67" s="168">
        <v>57</v>
      </c>
      <c r="B67" s="175" t="s">
        <v>55</v>
      </c>
      <c r="C67" s="175" t="s">
        <v>38</v>
      </c>
      <c r="D67" s="175" t="s">
        <v>391</v>
      </c>
      <c r="E67" s="175">
        <v>6</v>
      </c>
      <c r="F67" s="175" t="s">
        <v>392</v>
      </c>
      <c r="G67" s="175" t="s">
        <v>393</v>
      </c>
      <c r="H67" s="172" t="s">
        <v>33</v>
      </c>
      <c r="I67" s="173">
        <v>3</v>
      </c>
      <c r="J67" s="174">
        <v>0</v>
      </c>
      <c r="K67" s="174">
        <v>0</v>
      </c>
      <c r="L67" s="175" t="str">
        <f t="shared" si="9"/>
        <v>ТП</v>
      </c>
      <c r="M67" s="176">
        <f t="shared" si="0"/>
        <v>69</v>
      </c>
      <c r="N67" s="177"/>
      <c r="O67" s="177">
        <f t="shared" si="1"/>
        <v>23</v>
      </c>
      <c r="P67" s="177">
        <v>0</v>
      </c>
      <c r="Q67" s="177">
        <v>0</v>
      </c>
      <c r="R67" s="177">
        <v>23</v>
      </c>
      <c r="S67" s="177">
        <v>0</v>
      </c>
      <c r="T67" s="177">
        <v>0</v>
      </c>
      <c r="U67" s="177">
        <v>0</v>
      </c>
      <c r="V67" s="177">
        <f t="shared" si="10"/>
        <v>23</v>
      </c>
      <c r="W67" s="177"/>
      <c r="X67" s="178">
        <f>+V67*1.5</f>
        <v>34.5</v>
      </c>
      <c r="Y67" s="177"/>
      <c r="Z67" s="188"/>
      <c r="AA67" s="188"/>
      <c r="AB67" s="188"/>
      <c r="AC67" s="174">
        <v>0</v>
      </c>
    </row>
    <row r="68" spans="1:29" s="212" customFormat="1" ht="39.75" customHeight="1" x14ac:dyDescent="0.25">
      <c r="A68" s="168">
        <v>58</v>
      </c>
      <c r="B68" s="175" t="s">
        <v>241</v>
      </c>
      <c r="C68" s="175" t="s">
        <v>38</v>
      </c>
      <c r="D68" s="175" t="s">
        <v>394</v>
      </c>
      <c r="E68" s="175">
        <v>10</v>
      </c>
      <c r="F68" s="175" t="s">
        <v>395</v>
      </c>
      <c r="G68" s="175" t="s">
        <v>396</v>
      </c>
      <c r="H68" s="172" t="s">
        <v>33</v>
      </c>
      <c r="I68" s="173">
        <v>7</v>
      </c>
      <c r="J68" s="174">
        <v>0</v>
      </c>
      <c r="K68" s="174">
        <v>0</v>
      </c>
      <c r="L68" s="175" t="str">
        <f t="shared" si="9"/>
        <v>ТП</v>
      </c>
      <c r="M68" s="176">
        <f t="shared" si="0"/>
        <v>959</v>
      </c>
      <c r="N68" s="177"/>
      <c r="O68" s="177">
        <f t="shared" si="1"/>
        <v>137</v>
      </c>
      <c r="P68" s="177">
        <v>0</v>
      </c>
      <c r="Q68" s="177">
        <v>0</v>
      </c>
      <c r="R68" s="177">
        <v>137</v>
      </c>
      <c r="S68" s="177">
        <v>0</v>
      </c>
      <c r="T68" s="177">
        <v>0</v>
      </c>
      <c r="U68" s="177">
        <v>0</v>
      </c>
      <c r="V68" s="177">
        <f t="shared" si="10"/>
        <v>137</v>
      </c>
      <c r="W68" s="177"/>
      <c r="X68" s="178">
        <f>+V68*2</f>
        <v>274</v>
      </c>
      <c r="Y68" s="177"/>
      <c r="Z68" s="188"/>
      <c r="AA68" s="188"/>
      <c r="AB68" s="188"/>
      <c r="AC68" s="174">
        <v>0</v>
      </c>
    </row>
    <row r="69" spans="1:29" s="212" customFormat="1" ht="39.75" customHeight="1" x14ac:dyDescent="0.25">
      <c r="A69" s="168">
        <v>59</v>
      </c>
      <c r="B69" s="175" t="s">
        <v>253</v>
      </c>
      <c r="C69" s="175" t="s">
        <v>38</v>
      </c>
      <c r="D69" s="175" t="s">
        <v>397</v>
      </c>
      <c r="E69" s="175">
        <v>6</v>
      </c>
      <c r="F69" s="175" t="s">
        <v>398</v>
      </c>
      <c r="G69" s="175" t="s">
        <v>399</v>
      </c>
      <c r="H69" s="172" t="s">
        <v>33</v>
      </c>
      <c r="I69" s="173">
        <v>2</v>
      </c>
      <c r="J69" s="174">
        <v>0</v>
      </c>
      <c r="K69" s="174">
        <v>0</v>
      </c>
      <c r="L69" s="175" t="str">
        <f t="shared" si="9"/>
        <v>ТП</v>
      </c>
      <c r="M69" s="176">
        <f t="shared" si="0"/>
        <v>4</v>
      </c>
      <c r="N69" s="177"/>
      <c r="O69" s="177">
        <f t="shared" si="1"/>
        <v>2</v>
      </c>
      <c r="P69" s="177">
        <v>0</v>
      </c>
      <c r="Q69" s="177">
        <v>2</v>
      </c>
      <c r="R69" s="177">
        <v>0</v>
      </c>
      <c r="S69" s="177">
        <v>0</v>
      </c>
      <c r="T69" s="177">
        <v>0</v>
      </c>
      <c r="U69" s="177">
        <v>0</v>
      </c>
      <c r="V69" s="177">
        <v>2</v>
      </c>
      <c r="W69" s="177"/>
      <c r="X69" s="178">
        <v>99</v>
      </c>
      <c r="Y69" s="177"/>
      <c r="Z69" s="188"/>
      <c r="AA69" s="188"/>
      <c r="AB69" s="188"/>
      <c r="AC69" s="174">
        <v>0</v>
      </c>
    </row>
    <row r="70" spans="1:29" s="212" customFormat="1" ht="39.75" customHeight="1" x14ac:dyDescent="0.25">
      <c r="A70" s="168">
        <v>60</v>
      </c>
      <c r="B70" s="175" t="s">
        <v>60</v>
      </c>
      <c r="C70" s="175" t="s">
        <v>38</v>
      </c>
      <c r="D70" s="175" t="s">
        <v>400</v>
      </c>
      <c r="E70" s="175">
        <v>6</v>
      </c>
      <c r="F70" s="175" t="s">
        <v>401</v>
      </c>
      <c r="G70" s="175" t="s">
        <v>402</v>
      </c>
      <c r="H70" s="172" t="s">
        <v>33</v>
      </c>
      <c r="I70" s="173">
        <v>3</v>
      </c>
      <c r="J70" s="174">
        <v>0</v>
      </c>
      <c r="K70" s="174">
        <v>0</v>
      </c>
      <c r="L70" s="175" t="str">
        <f t="shared" si="9"/>
        <v>ТП</v>
      </c>
      <c r="M70" s="176">
        <f t="shared" si="0"/>
        <v>6</v>
      </c>
      <c r="N70" s="177"/>
      <c r="O70" s="177">
        <f t="shared" ref="O70:O89" si="11">SUM(P70:R70)</f>
        <v>2</v>
      </c>
      <c r="P70" s="177">
        <v>0</v>
      </c>
      <c r="Q70" s="177">
        <v>2</v>
      </c>
      <c r="R70" s="177"/>
      <c r="S70" s="177">
        <v>0</v>
      </c>
      <c r="T70" s="177">
        <v>0</v>
      </c>
      <c r="U70" s="177">
        <v>0</v>
      </c>
      <c r="V70" s="177">
        <v>2</v>
      </c>
      <c r="W70" s="177"/>
      <c r="X70" s="178">
        <v>215</v>
      </c>
      <c r="Y70" s="177"/>
      <c r="Z70" s="188"/>
      <c r="AA70" s="188"/>
      <c r="AB70" s="188"/>
      <c r="AC70" s="174">
        <v>0</v>
      </c>
    </row>
    <row r="71" spans="1:29" s="212" customFormat="1" ht="39.75" customHeight="1" x14ac:dyDescent="0.25">
      <c r="A71" s="168">
        <v>61</v>
      </c>
      <c r="B71" s="175" t="s">
        <v>253</v>
      </c>
      <c r="C71" s="175" t="s">
        <v>38</v>
      </c>
      <c r="D71" s="175" t="s">
        <v>397</v>
      </c>
      <c r="E71" s="175">
        <v>6</v>
      </c>
      <c r="F71" s="175" t="s">
        <v>403</v>
      </c>
      <c r="G71" s="175" t="s">
        <v>404</v>
      </c>
      <c r="H71" s="172" t="s">
        <v>33</v>
      </c>
      <c r="I71" s="173">
        <v>3</v>
      </c>
      <c r="J71" s="174">
        <v>0</v>
      </c>
      <c r="K71" s="174">
        <v>0</v>
      </c>
      <c r="L71" s="175" t="s">
        <v>242</v>
      </c>
      <c r="M71" s="176">
        <f t="shared" si="0"/>
        <v>6</v>
      </c>
      <c r="N71" s="177"/>
      <c r="O71" s="177">
        <f t="shared" si="11"/>
        <v>2</v>
      </c>
      <c r="P71" s="177">
        <v>0</v>
      </c>
      <c r="Q71" s="177">
        <v>2</v>
      </c>
      <c r="R71" s="177">
        <v>0</v>
      </c>
      <c r="S71" s="177">
        <v>0</v>
      </c>
      <c r="T71" s="177">
        <v>0</v>
      </c>
      <c r="U71" s="177">
        <v>0</v>
      </c>
      <c r="V71" s="177">
        <v>2</v>
      </c>
      <c r="W71" s="177"/>
      <c r="X71" s="178">
        <v>99</v>
      </c>
      <c r="Y71" s="177"/>
      <c r="Z71" s="188"/>
      <c r="AA71" s="188"/>
      <c r="AB71" s="188"/>
      <c r="AC71" s="174">
        <v>0</v>
      </c>
    </row>
    <row r="72" spans="1:29" s="212" customFormat="1" ht="39.75" customHeight="1" x14ac:dyDescent="0.25">
      <c r="A72" s="168">
        <v>62</v>
      </c>
      <c r="B72" s="175" t="s">
        <v>287</v>
      </c>
      <c r="C72" s="175" t="s">
        <v>38</v>
      </c>
      <c r="D72" s="175" t="s">
        <v>405</v>
      </c>
      <c r="E72" s="175">
        <v>6</v>
      </c>
      <c r="F72" s="175" t="s">
        <v>406</v>
      </c>
      <c r="G72" s="175" t="s">
        <v>407</v>
      </c>
      <c r="H72" s="172" t="s">
        <v>33</v>
      </c>
      <c r="I72" s="173">
        <v>8</v>
      </c>
      <c r="J72" s="174">
        <v>0</v>
      </c>
      <c r="K72" s="174">
        <v>0</v>
      </c>
      <c r="L72" s="175" t="str">
        <f t="shared" si="9"/>
        <v>ТП</v>
      </c>
      <c r="M72" s="176">
        <f t="shared" si="0"/>
        <v>640</v>
      </c>
      <c r="N72" s="177"/>
      <c r="O72" s="177">
        <f t="shared" si="11"/>
        <v>80</v>
      </c>
      <c r="P72" s="177">
        <v>0</v>
      </c>
      <c r="Q72" s="177">
        <v>0</v>
      </c>
      <c r="R72" s="177">
        <v>80</v>
      </c>
      <c r="S72" s="177">
        <v>0</v>
      </c>
      <c r="T72" s="177">
        <v>0</v>
      </c>
      <c r="U72" s="177">
        <v>0</v>
      </c>
      <c r="V72" s="177">
        <f t="shared" ref="V72:V87" si="12">R72</f>
        <v>80</v>
      </c>
      <c r="W72" s="177"/>
      <c r="X72" s="178">
        <v>120</v>
      </c>
      <c r="Y72" s="177"/>
      <c r="Z72" s="188"/>
      <c r="AA72" s="188"/>
      <c r="AB72" s="188"/>
      <c r="AC72" s="174">
        <v>0</v>
      </c>
    </row>
    <row r="73" spans="1:29" s="212" customFormat="1" ht="39.75" customHeight="1" x14ac:dyDescent="0.25">
      <c r="A73" s="168">
        <v>63</v>
      </c>
      <c r="B73" s="175" t="s">
        <v>241</v>
      </c>
      <c r="C73" s="175" t="s">
        <v>38</v>
      </c>
      <c r="D73" s="175" t="s">
        <v>394</v>
      </c>
      <c r="E73" s="175">
        <v>10</v>
      </c>
      <c r="F73" s="175" t="s">
        <v>408</v>
      </c>
      <c r="G73" s="175" t="s">
        <v>409</v>
      </c>
      <c r="H73" s="172" t="s">
        <v>33</v>
      </c>
      <c r="I73" s="173">
        <v>7</v>
      </c>
      <c r="J73" s="174">
        <v>0</v>
      </c>
      <c r="K73" s="174">
        <v>0</v>
      </c>
      <c r="L73" s="175" t="s">
        <v>242</v>
      </c>
      <c r="M73" s="176">
        <f t="shared" si="0"/>
        <v>959</v>
      </c>
      <c r="N73" s="177"/>
      <c r="O73" s="177">
        <f t="shared" si="11"/>
        <v>137</v>
      </c>
      <c r="P73" s="177">
        <v>0</v>
      </c>
      <c r="Q73" s="177">
        <v>0</v>
      </c>
      <c r="R73" s="177">
        <v>137</v>
      </c>
      <c r="S73" s="177">
        <v>0</v>
      </c>
      <c r="T73" s="177">
        <v>0</v>
      </c>
      <c r="U73" s="177">
        <v>0</v>
      </c>
      <c r="V73" s="177">
        <f t="shared" si="12"/>
        <v>137</v>
      </c>
      <c r="W73" s="177"/>
      <c r="X73" s="178">
        <v>274</v>
      </c>
      <c r="Y73" s="177"/>
      <c r="Z73" s="188"/>
      <c r="AA73" s="188"/>
      <c r="AB73" s="188"/>
      <c r="AC73" s="174">
        <v>0</v>
      </c>
    </row>
    <row r="74" spans="1:29" s="212" customFormat="1" ht="39.75" customHeight="1" x14ac:dyDescent="0.25">
      <c r="A74" s="168">
        <v>64</v>
      </c>
      <c r="B74" s="175" t="s">
        <v>54</v>
      </c>
      <c r="C74" s="175" t="s">
        <v>38</v>
      </c>
      <c r="D74" s="175" t="s">
        <v>371</v>
      </c>
      <c r="E74" s="175">
        <v>10</v>
      </c>
      <c r="F74" s="175" t="s">
        <v>410</v>
      </c>
      <c r="G74" s="175" t="s">
        <v>411</v>
      </c>
      <c r="H74" s="172" t="s">
        <v>227</v>
      </c>
      <c r="I74" s="173">
        <v>5</v>
      </c>
      <c r="J74" s="174">
        <v>0</v>
      </c>
      <c r="K74" s="174">
        <v>0</v>
      </c>
      <c r="L74" s="175" t="str">
        <f t="shared" si="9"/>
        <v>ТП</v>
      </c>
      <c r="M74" s="176">
        <f t="shared" si="0"/>
        <v>800</v>
      </c>
      <c r="N74" s="177"/>
      <c r="O74" s="177">
        <f t="shared" si="11"/>
        <v>160</v>
      </c>
      <c r="P74" s="177">
        <v>0</v>
      </c>
      <c r="Q74" s="177">
        <v>0</v>
      </c>
      <c r="R74" s="177">
        <v>160</v>
      </c>
      <c r="S74" s="177">
        <v>0</v>
      </c>
      <c r="T74" s="177">
        <v>0</v>
      </c>
      <c r="U74" s="177">
        <v>0</v>
      </c>
      <c r="V74" s="177">
        <f t="shared" si="12"/>
        <v>160</v>
      </c>
      <c r="W74" s="177"/>
      <c r="X74" s="178">
        <v>240</v>
      </c>
      <c r="Y74" s="177"/>
      <c r="Z74" s="188"/>
      <c r="AA74" s="188"/>
      <c r="AB74" s="188"/>
      <c r="AC74" s="174">
        <v>1</v>
      </c>
    </row>
    <row r="75" spans="1:29" s="212" customFormat="1" ht="39.75" customHeight="1" x14ac:dyDescent="0.25">
      <c r="A75" s="168">
        <v>65</v>
      </c>
      <c r="B75" s="175" t="s">
        <v>412</v>
      </c>
      <c r="C75" s="175" t="s">
        <v>38</v>
      </c>
      <c r="D75" s="175" t="s">
        <v>413</v>
      </c>
      <c r="E75" s="175">
        <v>10</v>
      </c>
      <c r="F75" s="175" t="s">
        <v>414</v>
      </c>
      <c r="G75" s="175" t="s">
        <v>415</v>
      </c>
      <c r="H75" s="172" t="s">
        <v>33</v>
      </c>
      <c r="I75" s="173">
        <v>7</v>
      </c>
      <c r="J75" s="174">
        <v>0</v>
      </c>
      <c r="K75" s="174">
        <v>0</v>
      </c>
      <c r="L75" s="175" t="str">
        <f t="shared" si="9"/>
        <v>ТП</v>
      </c>
      <c r="M75" s="176">
        <f t="shared" si="0"/>
        <v>1211</v>
      </c>
      <c r="N75" s="177"/>
      <c r="O75" s="177">
        <f t="shared" si="11"/>
        <v>173</v>
      </c>
      <c r="P75" s="177">
        <v>0</v>
      </c>
      <c r="Q75" s="177">
        <v>0</v>
      </c>
      <c r="R75" s="177">
        <v>173</v>
      </c>
      <c r="S75" s="177">
        <v>0</v>
      </c>
      <c r="T75" s="177">
        <v>0</v>
      </c>
      <c r="U75" s="177">
        <v>0</v>
      </c>
      <c r="V75" s="177">
        <f t="shared" si="12"/>
        <v>173</v>
      </c>
      <c r="W75" s="177"/>
      <c r="X75" s="178">
        <f>+V75*1.5</f>
        <v>259.5</v>
      </c>
      <c r="Y75" s="177"/>
      <c r="Z75" s="188"/>
      <c r="AA75" s="188"/>
      <c r="AB75" s="188"/>
      <c r="AC75" s="174">
        <v>0</v>
      </c>
    </row>
    <row r="76" spans="1:29" s="212" customFormat="1" ht="39.75" customHeight="1" x14ac:dyDescent="0.25">
      <c r="A76" s="168">
        <v>66</v>
      </c>
      <c r="B76" s="175" t="s">
        <v>416</v>
      </c>
      <c r="C76" s="175" t="s">
        <v>38</v>
      </c>
      <c r="D76" s="175" t="s">
        <v>417</v>
      </c>
      <c r="E76" s="175">
        <v>10</v>
      </c>
      <c r="F76" s="175" t="s">
        <v>418</v>
      </c>
      <c r="G76" s="175" t="s">
        <v>419</v>
      </c>
      <c r="H76" s="172" t="s">
        <v>33</v>
      </c>
      <c r="I76" s="173">
        <v>8</v>
      </c>
      <c r="J76" s="174">
        <v>0</v>
      </c>
      <c r="K76" s="174">
        <v>0</v>
      </c>
      <c r="L76" s="175" t="str">
        <f t="shared" si="9"/>
        <v>ТП</v>
      </c>
      <c r="M76" s="176">
        <f t="shared" ref="M76:M90" si="13">+I76*O76</f>
        <v>704</v>
      </c>
      <c r="N76" s="177"/>
      <c r="O76" s="177">
        <f t="shared" si="11"/>
        <v>88</v>
      </c>
      <c r="P76" s="177">
        <v>0</v>
      </c>
      <c r="Q76" s="177">
        <v>0</v>
      </c>
      <c r="R76" s="177">
        <v>88</v>
      </c>
      <c r="S76" s="177">
        <v>0</v>
      </c>
      <c r="T76" s="177">
        <v>0</v>
      </c>
      <c r="U76" s="177">
        <v>0</v>
      </c>
      <c r="V76" s="177">
        <f t="shared" si="12"/>
        <v>88</v>
      </c>
      <c r="W76" s="177"/>
      <c r="X76" s="178">
        <f>+V76*1.5</f>
        <v>132</v>
      </c>
      <c r="Y76" s="177"/>
      <c r="Z76" s="188"/>
      <c r="AA76" s="188"/>
      <c r="AB76" s="188"/>
      <c r="AC76" s="174">
        <v>0</v>
      </c>
    </row>
    <row r="77" spans="1:29" s="212" customFormat="1" ht="39.75" customHeight="1" x14ac:dyDescent="0.25">
      <c r="A77" s="168">
        <v>67</v>
      </c>
      <c r="B77" s="175" t="s">
        <v>218</v>
      </c>
      <c r="C77" s="175" t="s">
        <v>38</v>
      </c>
      <c r="D77" s="175" t="s">
        <v>420</v>
      </c>
      <c r="E77" s="175">
        <v>10</v>
      </c>
      <c r="F77" s="175" t="s">
        <v>421</v>
      </c>
      <c r="G77" s="175" t="s">
        <v>422</v>
      </c>
      <c r="H77" s="172" t="s">
        <v>33</v>
      </c>
      <c r="I77" s="173">
        <v>6</v>
      </c>
      <c r="J77" s="174">
        <v>0</v>
      </c>
      <c r="K77" s="174">
        <v>0</v>
      </c>
      <c r="L77" s="175" t="str">
        <f t="shared" si="9"/>
        <v>ТП</v>
      </c>
      <c r="M77" s="176">
        <f t="shared" si="13"/>
        <v>144</v>
      </c>
      <c r="N77" s="177"/>
      <c r="O77" s="177">
        <f t="shared" si="11"/>
        <v>24</v>
      </c>
      <c r="P77" s="177">
        <v>0</v>
      </c>
      <c r="Q77" s="177">
        <v>0</v>
      </c>
      <c r="R77" s="177">
        <v>24</v>
      </c>
      <c r="S77" s="177">
        <v>0</v>
      </c>
      <c r="T77" s="177">
        <v>0</v>
      </c>
      <c r="U77" s="177">
        <v>0</v>
      </c>
      <c r="V77" s="177">
        <f t="shared" si="12"/>
        <v>24</v>
      </c>
      <c r="W77" s="177"/>
      <c r="X77" s="178">
        <f>+V77*3</f>
        <v>72</v>
      </c>
      <c r="Y77" s="177"/>
      <c r="Z77" s="188"/>
      <c r="AA77" s="188"/>
      <c r="AB77" s="188"/>
      <c r="AC77" s="174">
        <v>0</v>
      </c>
    </row>
    <row r="78" spans="1:29" s="212" customFormat="1" ht="39.75" customHeight="1" x14ac:dyDescent="0.25">
      <c r="A78" s="168">
        <v>68</v>
      </c>
      <c r="B78" s="175" t="s">
        <v>423</v>
      </c>
      <c r="C78" s="175" t="s">
        <v>38</v>
      </c>
      <c r="D78" s="175" t="s">
        <v>424</v>
      </c>
      <c r="E78" s="175">
        <v>10</v>
      </c>
      <c r="F78" s="175" t="s">
        <v>425</v>
      </c>
      <c r="G78" s="175" t="s">
        <v>426</v>
      </c>
      <c r="H78" s="172" t="s">
        <v>227</v>
      </c>
      <c r="I78" s="173">
        <v>8</v>
      </c>
      <c r="J78" s="174">
        <v>0</v>
      </c>
      <c r="K78" s="174">
        <v>0</v>
      </c>
      <c r="L78" s="175" t="str">
        <f t="shared" si="9"/>
        <v>ТП</v>
      </c>
      <c r="M78" s="176">
        <f t="shared" si="13"/>
        <v>8</v>
      </c>
      <c r="N78" s="177"/>
      <c r="O78" s="177">
        <f t="shared" si="11"/>
        <v>1</v>
      </c>
      <c r="P78" s="177">
        <v>0</v>
      </c>
      <c r="Q78" s="177">
        <v>0</v>
      </c>
      <c r="R78" s="177">
        <v>1</v>
      </c>
      <c r="S78" s="177">
        <v>0</v>
      </c>
      <c r="T78" s="177">
        <v>0</v>
      </c>
      <c r="U78" s="177">
        <v>0</v>
      </c>
      <c r="V78" s="177">
        <f>O78</f>
        <v>1</v>
      </c>
      <c r="W78" s="177"/>
      <c r="X78" s="178">
        <v>100</v>
      </c>
      <c r="Y78" s="177"/>
      <c r="Z78" s="188"/>
      <c r="AA78" s="188"/>
      <c r="AB78" s="188"/>
      <c r="AC78" s="174">
        <v>1</v>
      </c>
    </row>
    <row r="79" spans="1:29" s="212" customFormat="1" ht="39.75" customHeight="1" x14ac:dyDescent="0.25">
      <c r="A79" s="168">
        <v>69</v>
      </c>
      <c r="B79" s="175" t="s">
        <v>35</v>
      </c>
      <c r="C79" s="175" t="s">
        <v>38</v>
      </c>
      <c r="D79" s="175" t="s">
        <v>261</v>
      </c>
      <c r="E79" s="175">
        <v>10</v>
      </c>
      <c r="F79" s="175" t="s">
        <v>427</v>
      </c>
      <c r="G79" s="175" t="s">
        <v>428</v>
      </c>
      <c r="H79" s="172" t="s">
        <v>33</v>
      </c>
      <c r="I79" s="173">
        <v>7</v>
      </c>
      <c r="J79" s="174">
        <v>0</v>
      </c>
      <c r="K79" s="174">
        <v>0</v>
      </c>
      <c r="L79" s="175" t="str">
        <f t="shared" si="9"/>
        <v>ТП</v>
      </c>
      <c r="M79" s="176">
        <f t="shared" si="13"/>
        <v>7</v>
      </c>
      <c r="N79" s="177"/>
      <c r="O79" s="177">
        <f t="shared" si="11"/>
        <v>1</v>
      </c>
      <c r="P79" s="177">
        <v>0</v>
      </c>
      <c r="Q79" s="177">
        <v>1</v>
      </c>
      <c r="R79" s="177">
        <v>0</v>
      </c>
      <c r="S79" s="177">
        <v>0</v>
      </c>
      <c r="T79" s="177">
        <v>0</v>
      </c>
      <c r="U79" s="177">
        <v>1</v>
      </c>
      <c r="V79" s="177">
        <f t="shared" si="12"/>
        <v>0</v>
      </c>
      <c r="W79" s="177"/>
      <c r="X79" s="178">
        <v>200</v>
      </c>
      <c r="Y79" s="177"/>
      <c r="Z79" s="188"/>
      <c r="AA79" s="188"/>
      <c r="AB79" s="188"/>
      <c r="AC79" s="174">
        <v>0</v>
      </c>
    </row>
    <row r="80" spans="1:29" s="212" customFormat="1" ht="39.75" customHeight="1" x14ac:dyDescent="0.25">
      <c r="A80" s="168">
        <v>70</v>
      </c>
      <c r="B80" s="175" t="s">
        <v>429</v>
      </c>
      <c r="C80" s="175" t="s">
        <v>38</v>
      </c>
      <c r="D80" s="175" t="s">
        <v>430</v>
      </c>
      <c r="E80" s="175">
        <v>10</v>
      </c>
      <c r="F80" s="175" t="s">
        <v>431</v>
      </c>
      <c r="G80" s="175" t="s">
        <v>432</v>
      </c>
      <c r="H80" s="172" t="s">
        <v>33</v>
      </c>
      <c r="I80" s="173">
        <v>8</v>
      </c>
      <c r="J80" s="174">
        <v>0</v>
      </c>
      <c r="K80" s="174">
        <v>0</v>
      </c>
      <c r="L80" s="175" t="str">
        <f t="shared" si="9"/>
        <v>ТП</v>
      </c>
      <c r="M80" s="176">
        <f t="shared" si="13"/>
        <v>24</v>
      </c>
      <c r="N80" s="177"/>
      <c r="O80" s="177">
        <f t="shared" si="11"/>
        <v>3</v>
      </c>
      <c r="P80" s="177">
        <v>0</v>
      </c>
      <c r="Q80" s="177">
        <v>3</v>
      </c>
      <c r="R80" s="177">
        <v>0</v>
      </c>
      <c r="S80" s="177">
        <v>0</v>
      </c>
      <c r="T80" s="177">
        <v>0</v>
      </c>
      <c r="U80" s="177">
        <v>3</v>
      </c>
      <c r="V80" s="177">
        <f t="shared" si="12"/>
        <v>0</v>
      </c>
      <c r="W80" s="177"/>
      <c r="X80" s="178">
        <v>215</v>
      </c>
      <c r="Y80" s="177"/>
      <c r="Z80" s="188"/>
      <c r="AA80" s="188"/>
      <c r="AB80" s="188"/>
      <c r="AC80" s="174">
        <v>0</v>
      </c>
    </row>
    <row r="81" spans="1:29" s="212" customFormat="1" ht="39.75" customHeight="1" x14ac:dyDescent="0.25">
      <c r="A81" s="168">
        <v>71</v>
      </c>
      <c r="B81" s="175" t="s">
        <v>423</v>
      </c>
      <c r="C81" s="175" t="s">
        <v>38</v>
      </c>
      <c r="D81" s="175" t="str">
        <f>D78</f>
        <v xml:space="preserve">ПС АС-6  ВЛ  10 кВ №655 </v>
      </c>
      <c r="E81" s="175">
        <v>10</v>
      </c>
      <c r="F81" s="175" t="s">
        <v>433</v>
      </c>
      <c r="G81" s="175" t="s">
        <v>434</v>
      </c>
      <c r="H81" s="172" t="s">
        <v>227</v>
      </c>
      <c r="I81" s="173">
        <v>7</v>
      </c>
      <c r="J81" s="174">
        <v>0</v>
      </c>
      <c r="K81" s="174">
        <v>0</v>
      </c>
      <c r="L81" s="175" t="str">
        <f t="shared" si="9"/>
        <v>ТП</v>
      </c>
      <c r="M81" s="176">
        <f t="shared" si="13"/>
        <v>49</v>
      </c>
      <c r="N81" s="177"/>
      <c r="O81" s="177">
        <f t="shared" si="11"/>
        <v>7</v>
      </c>
      <c r="P81" s="177">
        <v>0</v>
      </c>
      <c r="Q81" s="177">
        <v>7</v>
      </c>
      <c r="R81" s="177">
        <v>0</v>
      </c>
      <c r="S81" s="177">
        <v>0</v>
      </c>
      <c r="T81" s="177">
        <v>0</v>
      </c>
      <c r="U81" s="177">
        <v>7</v>
      </c>
      <c r="V81" s="177">
        <v>0</v>
      </c>
      <c r="W81" s="177"/>
      <c r="X81" s="178">
        <v>289</v>
      </c>
      <c r="Y81" s="177"/>
      <c r="Z81" s="188"/>
      <c r="AA81" s="188"/>
      <c r="AB81" s="188"/>
      <c r="AC81" s="174">
        <v>1</v>
      </c>
    </row>
    <row r="82" spans="1:29" s="212" customFormat="1" ht="39.75" customHeight="1" x14ac:dyDescent="0.25">
      <c r="A82" s="168">
        <v>72</v>
      </c>
      <c r="B82" s="175" t="s">
        <v>337</v>
      </c>
      <c r="C82" s="175" t="s">
        <v>38</v>
      </c>
      <c r="D82" s="175" t="s">
        <v>435</v>
      </c>
      <c r="E82" s="175">
        <v>10</v>
      </c>
      <c r="F82" s="175" t="s">
        <v>436</v>
      </c>
      <c r="G82" s="175" t="s">
        <v>437</v>
      </c>
      <c r="H82" s="172" t="s">
        <v>227</v>
      </c>
      <c r="I82" s="173">
        <v>2</v>
      </c>
      <c r="J82" s="174">
        <v>0</v>
      </c>
      <c r="K82" s="174">
        <v>0</v>
      </c>
      <c r="L82" s="175" t="str">
        <f t="shared" si="9"/>
        <v>ТП</v>
      </c>
      <c r="M82" s="176">
        <f t="shared" si="13"/>
        <v>722</v>
      </c>
      <c r="N82" s="177"/>
      <c r="O82" s="177">
        <f t="shared" si="11"/>
        <v>361</v>
      </c>
      <c r="P82" s="177">
        <v>0</v>
      </c>
      <c r="Q82" s="177">
        <v>0</v>
      </c>
      <c r="R82" s="177">
        <v>361</v>
      </c>
      <c r="S82" s="177">
        <v>0</v>
      </c>
      <c r="T82" s="177">
        <v>0</v>
      </c>
      <c r="U82" s="177">
        <v>0</v>
      </c>
      <c r="V82" s="177">
        <f t="shared" si="12"/>
        <v>361</v>
      </c>
      <c r="W82" s="177"/>
      <c r="X82" s="178">
        <v>542</v>
      </c>
      <c r="Y82" s="177"/>
      <c r="Z82" s="188"/>
      <c r="AA82" s="188"/>
      <c r="AB82" s="188"/>
      <c r="AC82" s="174">
        <v>1</v>
      </c>
    </row>
    <row r="83" spans="1:29" s="212" customFormat="1" ht="39.75" customHeight="1" x14ac:dyDescent="0.25">
      <c r="A83" s="168">
        <v>73</v>
      </c>
      <c r="B83" s="175" t="s">
        <v>333</v>
      </c>
      <c r="C83" s="175" t="s">
        <v>38</v>
      </c>
      <c r="D83" s="175" t="s">
        <v>364</v>
      </c>
      <c r="E83" s="175">
        <v>10</v>
      </c>
      <c r="F83" s="175" t="s">
        <v>438</v>
      </c>
      <c r="G83" s="175" t="s">
        <v>439</v>
      </c>
      <c r="H83" s="172" t="s">
        <v>227</v>
      </c>
      <c r="I83" s="173">
        <v>2</v>
      </c>
      <c r="J83" s="174">
        <v>0</v>
      </c>
      <c r="K83" s="174">
        <v>0</v>
      </c>
      <c r="L83" s="175" t="str">
        <f t="shared" si="9"/>
        <v>ТП</v>
      </c>
      <c r="M83" s="176">
        <f t="shared" si="13"/>
        <v>136</v>
      </c>
      <c r="N83" s="177"/>
      <c r="O83" s="177">
        <f t="shared" si="11"/>
        <v>68</v>
      </c>
      <c r="P83" s="177">
        <v>0</v>
      </c>
      <c r="Q83" s="177">
        <v>0</v>
      </c>
      <c r="R83" s="177">
        <v>68</v>
      </c>
      <c r="S83" s="177">
        <v>0</v>
      </c>
      <c r="T83" s="177">
        <v>0</v>
      </c>
      <c r="U83" s="177">
        <v>0</v>
      </c>
      <c r="V83" s="177">
        <f t="shared" si="12"/>
        <v>68</v>
      </c>
      <c r="W83" s="177"/>
      <c r="X83" s="178">
        <v>136</v>
      </c>
      <c r="Y83" s="177"/>
      <c r="Z83" s="188"/>
      <c r="AA83" s="188"/>
      <c r="AB83" s="188"/>
      <c r="AC83" s="174">
        <v>1</v>
      </c>
    </row>
    <row r="84" spans="1:29" s="212" customFormat="1" ht="39.75" customHeight="1" x14ac:dyDescent="0.25">
      <c r="A84" s="168">
        <v>74</v>
      </c>
      <c r="B84" s="175" t="s">
        <v>333</v>
      </c>
      <c r="C84" s="175" t="s">
        <v>38</v>
      </c>
      <c r="D84" s="175" t="s">
        <v>364</v>
      </c>
      <c r="E84" s="175">
        <v>10</v>
      </c>
      <c r="F84" s="175" t="s">
        <v>440</v>
      </c>
      <c r="G84" s="175" t="s">
        <v>441</v>
      </c>
      <c r="H84" s="172" t="s">
        <v>227</v>
      </c>
      <c r="I84" s="173">
        <v>1</v>
      </c>
      <c r="J84" s="174">
        <v>0</v>
      </c>
      <c r="K84" s="174">
        <v>0</v>
      </c>
      <c r="L84" s="175" t="str">
        <f t="shared" si="9"/>
        <v>ТП</v>
      </c>
      <c r="M84" s="176">
        <f t="shared" si="13"/>
        <v>68</v>
      </c>
      <c r="N84" s="177"/>
      <c r="O84" s="177">
        <f t="shared" si="11"/>
        <v>68</v>
      </c>
      <c r="P84" s="177">
        <v>0</v>
      </c>
      <c r="Q84" s="177">
        <v>0</v>
      </c>
      <c r="R84" s="177">
        <v>68</v>
      </c>
      <c r="S84" s="177">
        <v>0</v>
      </c>
      <c r="T84" s="177">
        <v>0</v>
      </c>
      <c r="U84" s="177">
        <v>0</v>
      </c>
      <c r="V84" s="177">
        <f t="shared" si="12"/>
        <v>68</v>
      </c>
      <c r="W84" s="177"/>
      <c r="X84" s="178">
        <v>136</v>
      </c>
      <c r="Y84" s="177"/>
      <c r="Z84" s="188"/>
      <c r="AA84" s="188"/>
      <c r="AB84" s="188"/>
      <c r="AC84" s="174">
        <v>1</v>
      </c>
    </row>
    <row r="85" spans="1:29" s="212" customFormat="1" ht="39.75" customHeight="1" x14ac:dyDescent="0.25">
      <c r="A85" s="168">
        <v>75</v>
      </c>
      <c r="B85" s="175" t="s">
        <v>270</v>
      </c>
      <c r="C85" s="175" t="s">
        <v>38</v>
      </c>
      <c r="D85" s="175" t="s">
        <v>442</v>
      </c>
      <c r="E85" s="175">
        <v>6</v>
      </c>
      <c r="F85" s="175" t="s">
        <v>443</v>
      </c>
      <c r="G85" s="175" t="s">
        <v>444</v>
      </c>
      <c r="H85" s="172" t="s">
        <v>33</v>
      </c>
      <c r="I85" s="173">
        <v>6</v>
      </c>
      <c r="J85" s="174">
        <v>0</v>
      </c>
      <c r="K85" s="174">
        <v>0</v>
      </c>
      <c r="L85" s="175" t="str">
        <f t="shared" si="9"/>
        <v>ТП</v>
      </c>
      <c r="M85" s="176">
        <f t="shared" si="13"/>
        <v>1440</v>
      </c>
      <c r="N85" s="177"/>
      <c r="O85" s="177">
        <f t="shared" si="11"/>
        <v>240</v>
      </c>
      <c r="P85" s="177">
        <v>0</v>
      </c>
      <c r="Q85" s="177">
        <v>0</v>
      </c>
      <c r="R85" s="177">
        <v>240</v>
      </c>
      <c r="S85" s="177">
        <v>0</v>
      </c>
      <c r="T85" s="177">
        <v>0</v>
      </c>
      <c r="U85" s="177">
        <v>0</v>
      </c>
      <c r="V85" s="177">
        <f t="shared" si="12"/>
        <v>240</v>
      </c>
      <c r="W85" s="177"/>
      <c r="X85" s="178">
        <f>+V85*1.5</f>
        <v>360</v>
      </c>
      <c r="Y85" s="177"/>
      <c r="Z85" s="188"/>
      <c r="AA85" s="188"/>
      <c r="AB85" s="188"/>
      <c r="AC85" s="174">
        <v>0</v>
      </c>
    </row>
    <row r="86" spans="1:29" s="212" customFormat="1" ht="39.75" customHeight="1" x14ac:dyDescent="0.25">
      <c r="A86" s="168">
        <v>76</v>
      </c>
      <c r="B86" s="175" t="s">
        <v>445</v>
      </c>
      <c r="C86" s="175" t="s">
        <v>38</v>
      </c>
      <c r="D86" s="175" t="str">
        <f>D84</f>
        <v xml:space="preserve">ПС АС-5 ВЛ  10 кВ №505 </v>
      </c>
      <c r="E86" s="175">
        <v>10</v>
      </c>
      <c r="F86" s="175" t="s">
        <v>446</v>
      </c>
      <c r="G86" s="175" t="s">
        <v>447</v>
      </c>
      <c r="H86" s="172" t="s">
        <v>227</v>
      </c>
      <c r="I86" s="173">
        <v>4</v>
      </c>
      <c r="J86" s="174">
        <v>0</v>
      </c>
      <c r="K86" s="174">
        <v>0</v>
      </c>
      <c r="L86" s="175" t="s">
        <v>34</v>
      </c>
      <c r="M86" s="176">
        <f t="shared" si="13"/>
        <v>328</v>
      </c>
      <c r="N86" s="177"/>
      <c r="O86" s="177">
        <f t="shared" si="11"/>
        <v>82</v>
      </c>
      <c r="P86" s="177">
        <v>0</v>
      </c>
      <c r="Q86" s="177">
        <v>0</v>
      </c>
      <c r="R86" s="177">
        <v>82</v>
      </c>
      <c r="S86" s="177">
        <v>0</v>
      </c>
      <c r="T86" s="177">
        <v>0</v>
      </c>
      <c r="U86" s="177">
        <v>0</v>
      </c>
      <c r="V86" s="177">
        <f t="shared" si="12"/>
        <v>82</v>
      </c>
      <c r="W86" s="177"/>
      <c r="X86" s="178">
        <f t="shared" ref="X86:X87" si="14">+V86*1.5</f>
        <v>123</v>
      </c>
      <c r="Y86" s="177"/>
      <c r="Z86" s="188"/>
      <c r="AA86" s="188"/>
      <c r="AB86" s="188"/>
      <c r="AC86" s="174">
        <v>1</v>
      </c>
    </row>
    <row r="87" spans="1:29" s="212" customFormat="1" ht="39.75" customHeight="1" x14ac:dyDescent="0.25">
      <c r="A87" s="168">
        <v>77</v>
      </c>
      <c r="B87" s="175" t="s">
        <v>445</v>
      </c>
      <c r="C87" s="175" t="s">
        <v>38</v>
      </c>
      <c r="D87" s="175" t="s">
        <v>364</v>
      </c>
      <c r="E87" s="175">
        <v>10</v>
      </c>
      <c r="F87" s="175" t="s">
        <v>448</v>
      </c>
      <c r="G87" s="175" t="s">
        <v>449</v>
      </c>
      <c r="H87" s="172" t="s">
        <v>227</v>
      </c>
      <c r="I87" s="173">
        <v>2</v>
      </c>
      <c r="J87" s="174">
        <v>0</v>
      </c>
      <c r="K87" s="174">
        <v>0</v>
      </c>
      <c r="L87" s="175" t="s">
        <v>34</v>
      </c>
      <c r="M87" s="176">
        <f t="shared" si="13"/>
        <v>164</v>
      </c>
      <c r="N87" s="177"/>
      <c r="O87" s="177">
        <f t="shared" si="11"/>
        <v>82</v>
      </c>
      <c r="P87" s="177">
        <v>0</v>
      </c>
      <c r="Q87" s="177">
        <v>0</v>
      </c>
      <c r="R87" s="177">
        <v>82</v>
      </c>
      <c r="S87" s="177">
        <v>0</v>
      </c>
      <c r="T87" s="177">
        <v>0</v>
      </c>
      <c r="U87" s="177">
        <v>0</v>
      </c>
      <c r="V87" s="177">
        <f t="shared" si="12"/>
        <v>82</v>
      </c>
      <c r="W87" s="177"/>
      <c r="X87" s="178">
        <f t="shared" si="14"/>
        <v>123</v>
      </c>
      <c r="Y87" s="177"/>
      <c r="Z87" s="188"/>
      <c r="AA87" s="188"/>
      <c r="AB87" s="188"/>
      <c r="AC87" s="174">
        <v>1</v>
      </c>
    </row>
    <row r="88" spans="1:29" s="194" customFormat="1" ht="39.75" customHeight="1" x14ac:dyDescent="0.25">
      <c r="A88" s="168">
        <v>78</v>
      </c>
      <c r="B88" s="180" t="s">
        <v>280</v>
      </c>
      <c r="C88" s="193" t="s">
        <v>38</v>
      </c>
      <c r="D88" s="169" t="s">
        <v>281</v>
      </c>
      <c r="E88" s="193">
        <v>0.4</v>
      </c>
      <c r="F88" s="171" t="s">
        <v>450</v>
      </c>
      <c r="G88" s="171" t="s">
        <v>451</v>
      </c>
      <c r="H88" s="195" t="s">
        <v>33</v>
      </c>
      <c r="I88" s="196">
        <v>3</v>
      </c>
      <c r="J88" s="197">
        <v>0</v>
      </c>
      <c r="K88" s="197">
        <v>0</v>
      </c>
      <c r="L88" s="193" t="s">
        <v>38</v>
      </c>
      <c r="M88" s="176">
        <f t="shared" si="13"/>
        <v>3</v>
      </c>
      <c r="N88" s="198">
        <v>0</v>
      </c>
      <c r="O88" s="177">
        <f t="shared" si="11"/>
        <v>1</v>
      </c>
      <c r="P88" s="198">
        <v>0</v>
      </c>
      <c r="Q88" s="198">
        <v>0</v>
      </c>
      <c r="R88" s="198">
        <v>1</v>
      </c>
      <c r="S88" s="198">
        <v>0</v>
      </c>
      <c r="T88" s="198">
        <v>0</v>
      </c>
      <c r="U88" s="198">
        <v>1</v>
      </c>
      <c r="V88" s="177">
        <v>0</v>
      </c>
      <c r="W88" s="198"/>
      <c r="X88" s="199">
        <v>6</v>
      </c>
      <c r="Y88" s="177"/>
      <c r="Z88" s="188"/>
      <c r="AA88" s="188"/>
      <c r="AB88" s="188"/>
      <c r="AC88" s="197">
        <v>0</v>
      </c>
    </row>
    <row r="89" spans="1:29" s="194" customFormat="1" ht="39.75" customHeight="1" x14ac:dyDescent="0.25">
      <c r="A89" s="168">
        <v>79</v>
      </c>
      <c r="B89" s="180" t="s">
        <v>31</v>
      </c>
      <c r="C89" s="193" t="s">
        <v>38</v>
      </c>
      <c r="D89" s="169" t="s">
        <v>320</v>
      </c>
      <c r="E89" s="193">
        <v>10</v>
      </c>
      <c r="F89" s="171" t="s">
        <v>452</v>
      </c>
      <c r="G89" s="171" t="s">
        <v>453</v>
      </c>
      <c r="H89" s="195" t="s">
        <v>227</v>
      </c>
      <c r="I89" s="196">
        <v>6</v>
      </c>
      <c r="J89" s="197">
        <v>0</v>
      </c>
      <c r="K89" s="197">
        <v>0</v>
      </c>
      <c r="L89" s="193" t="s">
        <v>34</v>
      </c>
      <c r="M89" s="176">
        <f t="shared" si="13"/>
        <v>1182</v>
      </c>
      <c r="N89" s="198">
        <v>0</v>
      </c>
      <c r="O89" s="177">
        <f t="shared" si="11"/>
        <v>197</v>
      </c>
      <c r="P89" s="198">
        <v>0</v>
      </c>
      <c r="Q89" s="198">
        <v>0</v>
      </c>
      <c r="R89" s="198">
        <v>197</v>
      </c>
      <c r="S89" s="198">
        <v>0</v>
      </c>
      <c r="T89" s="198">
        <v>0</v>
      </c>
      <c r="U89" s="198">
        <v>0</v>
      </c>
      <c r="V89" s="177">
        <f t="shared" ref="V89:V90" si="15">R89</f>
        <v>197</v>
      </c>
      <c r="W89" s="198"/>
      <c r="X89" s="199">
        <v>296</v>
      </c>
      <c r="Y89" s="177"/>
      <c r="Z89" s="188"/>
      <c r="AA89" s="188" t="s">
        <v>40</v>
      </c>
      <c r="AB89" s="188" t="s">
        <v>228</v>
      </c>
      <c r="AC89" s="197">
        <v>1</v>
      </c>
    </row>
    <row r="90" spans="1:29" s="212" customFormat="1" ht="39.75" customHeight="1" x14ac:dyDescent="0.25">
      <c r="A90" s="168">
        <v>80</v>
      </c>
      <c r="B90" s="175" t="s">
        <v>412</v>
      </c>
      <c r="C90" s="175" t="s">
        <v>38</v>
      </c>
      <c r="D90" s="175" t="s">
        <v>413</v>
      </c>
      <c r="E90" s="175">
        <v>10</v>
      </c>
      <c r="F90" s="175" t="s">
        <v>454</v>
      </c>
      <c r="G90" s="175" t="s">
        <v>455</v>
      </c>
      <c r="H90" s="172" t="s">
        <v>33</v>
      </c>
      <c r="I90" s="173">
        <v>2</v>
      </c>
      <c r="J90" s="174">
        <v>0</v>
      </c>
      <c r="K90" s="174">
        <v>0</v>
      </c>
      <c r="L90" s="175" t="s">
        <v>34</v>
      </c>
      <c r="M90" s="176">
        <f t="shared" si="13"/>
        <v>346</v>
      </c>
      <c r="N90" s="177"/>
      <c r="O90" s="177">
        <f t="shared" ref="O90" si="16">SUM(P90:R90)</f>
        <v>173</v>
      </c>
      <c r="P90" s="177">
        <v>0</v>
      </c>
      <c r="Q90" s="177">
        <v>0</v>
      </c>
      <c r="R90" s="177">
        <v>173</v>
      </c>
      <c r="S90" s="177">
        <v>0</v>
      </c>
      <c r="T90" s="177">
        <v>0</v>
      </c>
      <c r="U90" s="177">
        <v>0</v>
      </c>
      <c r="V90" s="177">
        <f t="shared" si="15"/>
        <v>173</v>
      </c>
      <c r="W90" s="177"/>
      <c r="X90" s="178">
        <f>+V90*1.5</f>
        <v>259.5</v>
      </c>
      <c r="Y90" s="177"/>
      <c r="Z90" s="188"/>
      <c r="AA90" s="188"/>
      <c r="AB90" s="188"/>
      <c r="AC90" s="174">
        <v>0</v>
      </c>
    </row>
    <row r="91" spans="1:29" x14ac:dyDescent="0.35">
      <c r="I91" s="214">
        <f>SUM(I11:I90)</f>
        <v>420</v>
      </c>
      <c r="J91" s="214"/>
      <c r="K91" s="214"/>
      <c r="L91" s="214"/>
      <c r="M91" s="215">
        <f t="shared" ref="M91" si="17">SUM(M11:M90)</f>
        <v>33328</v>
      </c>
      <c r="N91" s="214"/>
      <c r="O91" s="214">
        <f t="shared" ref="O91" si="18">SUM(O11:O90)</f>
        <v>6404</v>
      </c>
    </row>
  </sheetData>
  <sheetProtection formatCells="0" formatColumns="0" formatRows="0" insertColumns="0" insertRows="0" insertHyperlinks="0" deleteColumns="0" deleteRows="0" sort="0" autoFilter="0" pivotTables="0"/>
  <mergeCells count="31">
    <mergeCell ref="AC6:AC9"/>
    <mergeCell ref="M7:M9"/>
    <mergeCell ref="N7:N9"/>
    <mergeCell ref="O7:W7"/>
    <mergeCell ref="X7:X9"/>
    <mergeCell ref="O8:O9"/>
    <mergeCell ref="P8:R8"/>
    <mergeCell ref="S8:V8"/>
    <mergeCell ref="W8:W9"/>
    <mergeCell ref="AA8:AA9"/>
    <mergeCell ref="AB8:AB9"/>
    <mergeCell ref="A1:Q1"/>
    <mergeCell ref="A3:V3"/>
    <mergeCell ref="A4:V4"/>
    <mergeCell ref="J6:J9"/>
    <mergeCell ref="K6:K9"/>
    <mergeCell ref="L6:X6"/>
    <mergeCell ref="Y6:Y9"/>
    <mergeCell ref="Z6:AB7"/>
    <mergeCell ref="A7:A9"/>
    <mergeCell ref="B7:B9"/>
    <mergeCell ref="C7:C9"/>
    <mergeCell ref="D7:D9"/>
    <mergeCell ref="E7:E9"/>
    <mergeCell ref="Z8:Z9"/>
    <mergeCell ref="L7:L9"/>
    <mergeCell ref="A6:I6"/>
    <mergeCell ref="F7:F9"/>
    <mergeCell ref="G7:G9"/>
    <mergeCell ref="H7:H9"/>
    <mergeCell ref="I7:I9"/>
  </mergeCells>
  <pageMargins left="0.15" right="0.15" top="0.6" bottom="0.02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1</v>
      </c>
    </row>
    <row r="3" spans="2:2" x14ac:dyDescent="0.25">
      <c r="B3" t="s">
        <v>41</v>
      </c>
    </row>
    <row r="4" spans="2:2" x14ac:dyDescent="0.25">
      <c r="B4" t="s">
        <v>42</v>
      </c>
    </row>
    <row r="5" spans="2:2" x14ac:dyDescent="0.25">
      <c r="B5" t="s">
        <v>43</v>
      </c>
    </row>
    <row r="6" spans="2:2" x14ac:dyDescent="0.25">
      <c r="B6" t="s">
        <v>44</v>
      </c>
    </row>
    <row r="7" spans="2:2" x14ac:dyDescent="0.25">
      <c r="B7" t="s">
        <v>45</v>
      </c>
    </row>
    <row r="8" spans="2:2" x14ac:dyDescent="0.25">
      <c r="B8" t="s">
        <v>46</v>
      </c>
    </row>
    <row r="9" spans="2:2" x14ac:dyDescent="0.25">
      <c r="B9" t="s">
        <v>47</v>
      </c>
    </row>
    <row r="10" spans="2:2" x14ac:dyDescent="0.25">
      <c r="B10" t="s">
        <v>48</v>
      </c>
    </row>
    <row r="11" spans="2:2" x14ac:dyDescent="0.25">
      <c r="B11" t="s">
        <v>49</v>
      </c>
    </row>
    <row r="12" spans="2:2" x14ac:dyDescent="0.25">
      <c r="B12" t="s">
        <v>50</v>
      </c>
    </row>
    <row r="13" spans="2:2" x14ac:dyDescent="0.25">
      <c r="B13" t="s">
        <v>51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D16" sqref="D16"/>
    </sheetView>
  </sheetViews>
  <sheetFormatPr defaultRowHeight="15" x14ac:dyDescent="0.25"/>
  <cols>
    <col min="1" max="1" width="9.140625" style="1"/>
    <col min="2" max="2" width="68.28515625" style="1" customWidth="1"/>
    <col min="3" max="3" width="18.28515625" style="1" customWidth="1"/>
    <col min="4" max="4" width="16.42578125" style="1" customWidth="1"/>
    <col min="5" max="16384" width="9.140625" style="1"/>
  </cols>
  <sheetData>
    <row r="1" spans="1:4" x14ac:dyDescent="0.25">
      <c r="D1" s="2" t="s">
        <v>64</v>
      </c>
    </row>
    <row r="2" spans="1:4" x14ac:dyDescent="0.25">
      <c r="D2" s="2" t="s">
        <v>65</v>
      </c>
    </row>
    <row r="3" spans="1:4" x14ac:dyDescent="0.25">
      <c r="D3" s="2" t="s">
        <v>66</v>
      </c>
    </row>
    <row r="4" spans="1:4" x14ac:dyDescent="0.25">
      <c r="D4" s="2" t="s">
        <v>67</v>
      </c>
    </row>
    <row r="7" spans="1:4" s="11" customFormat="1" x14ac:dyDescent="0.25">
      <c r="A7" s="80" t="s">
        <v>86</v>
      </c>
      <c r="B7" s="80"/>
      <c r="C7" s="80"/>
      <c r="D7" s="80"/>
    </row>
    <row r="8" spans="1:4" x14ac:dyDescent="0.25">
      <c r="A8" s="12"/>
      <c r="B8" s="12"/>
      <c r="C8" s="12"/>
      <c r="D8" s="12"/>
    </row>
    <row r="9" spans="1:4" x14ac:dyDescent="0.25">
      <c r="A9" s="7" t="s">
        <v>69</v>
      </c>
      <c r="B9" s="10" t="s">
        <v>87</v>
      </c>
      <c r="C9" s="6" t="s">
        <v>88</v>
      </c>
      <c r="D9" s="6"/>
    </row>
    <row r="10" spans="1:4" ht="75" x14ac:dyDescent="0.25">
      <c r="A10" s="7">
        <v>1</v>
      </c>
      <c r="B10" s="13" t="s">
        <v>89</v>
      </c>
      <c r="C10" s="8" t="s">
        <v>90</v>
      </c>
      <c r="D10" s="14" t="s">
        <v>91</v>
      </c>
    </row>
    <row r="11" spans="1:4" ht="30" x14ac:dyDescent="0.25">
      <c r="A11" s="7">
        <v>2</v>
      </c>
      <c r="B11" s="13" t="s">
        <v>92</v>
      </c>
      <c r="C11" s="15" t="s">
        <v>93</v>
      </c>
      <c r="D11" s="16">
        <v>387</v>
      </c>
    </row>
    <row r="12" spans="1:4" ht="30" x14ac:dyDescent="0.25">
      <c r="A12" s="17" t="s">
        <v>94</v>
      </c>
      <c r="B12" s="13" t="s">
        <v>95</v>
      </c>
      <c r="C12" s="15" t="s">
        <v>93</v>
      </c>
      <c r="D12" s="16">
        <v>387</v>
      </c>
    </row>
    <row r="13" spans="1:4" ht="30" x14ac:dyDescent="0.25">
      <c r="A13" s="17" t="s">
        <v>96</v>
      </c>
      <c r="B13" s="13" t="s">
        <v>97</v>
      </c>
      <c r="C13" s="15" t="s">
        <v>93</v>
      </c>
      <c r="D13" s="16">
        <v>0</v>
      </c>
    </row>
    <row r="14" spans="1:4" ht="30" x14ac:dyDescent="0.25">
      <c r="A14" s="7">
        <v>3</v>
      </c>
      <c r="B14" s="13" t="s">
        <v>98</v>
      </c>
      <c r="C14" s="15" t="s">
        <v>99</v>
      </c>
      <c r="D14" s="16">
        <v>1</v>
      </c>
    </row>
    <row r="15" spans="1:4" ht="30" x14ac:dyDescent="0.25">
      <c r="A15" s="9">
        <v>4</v>
      </c>
      <c r="B15" s="13" t="s">
        <v>100</v>
      </c>
      <c r="C15" s="15" t="s">
        <v>99</v>
      </c>
      <c r="D15" s="16">
        <v>5</v>
      </c>
    </row>
  </sheetData>
  <mergeCells count="1">
    <mergeCell ref="A7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A8" sqref="A8:L23"/>
    </sheetView>
  </sheetViews>
  <sheetFormatPr defaultRowHeight="15" x14ac:dyDescent="0.25"/>
  <cols>
    <col min="1" max="6" width="9.140625" style="1"/>
    <col min="7" max="7" width="26.28515625" style="1" customWidth="1"/>
    <col min="8" max="16384" width="9.140625" style="1"/>
  </cols>
  <sheetData>
    <row r="1" spans="1:12" ht="21" x14ac:dyDescent="0.3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9" t="s">
        <v>64</v>
      </c>
    </row>
    <row r="2" spans="1:12" ht="21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9" t="s">
        <v>65</v>
      </c>
    </row>
    <row r="3" spans="1:12" ht="21" x14ac:dyDescent="0.3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9" t="s">
        <v>66</v>
      </c>
    </row>
    <row r="4" spans="1:12" ht="21" x14ac:dyDescent="0.3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9" t="s">
        <v>67</v>
      </c>
    </row>
    <row r="7" spans="1:12" x14ac:dyDescent="0.25">
      <c r="A7" s="83" t="s">
        <v>102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1:12" x14ac:dyDescent="0.25">
      <c r="A8" s="81" t="s">
        <v>101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2" x14ac:dyDescent="0.2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</row>
    <row r="10" spans="1:12" x14ac:dyDescent="0.2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12" x14ac:dyDescent="0.25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</row>
    <row r="12" spans="1:12" x14ac:dyDescent="0.2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1:12" x14ac:dyDescent="0.2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</row>
    <row r="14" spans="1:12" x14ac:dyDescent="0.2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</row>
    <row r="15" spans="1:12" x14ac:dyDescent="0.2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</row>
    <row r="16" spans="1:12" x14ac:dyDescent="0.2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</row>
    <row r="17" spans="1:12" x14ac:dyDescent="0.2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1:12" x14ac:dyDescent="0.25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</row>
    <row r="19" spans="1:12" x14ac:dyDescent="0.2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</row>
    <row r="20" spans="1:12" x14ac:dyDescent="0.2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</row>
    <row r="21" spans="1:12" x14ac:dyDescent="0.2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</row>
    <row r="22" spans="1:12" x14ac:dyDescent="0.2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</row>
    <row r="23" spans="1:12" x14ac:dyDescent="0.2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</row>
  </sheetData>
  <mergeCells count="2">
    <mergeCell ref="A8:L23"/>
    <mergeCell ref="A7:L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G32" sqref="G32"/>
    </sheetView>
  </sheetViews>
  <sheetFormatPr defaultRowHeight="15" x14ac:dyDescent="0.25"/>
  <cols>
    <col min="1" max="1" width="9.140625" style="3"/>
    <col min="2" max="2" width="30.85546875" style="3" bestFit="1" customWidth="1"/>
    <col min="3" max="5" width="9.140625" style="3"/>
    <col min="6" max="6" width="16.28515625" style="3" customWidth="1"/>
    <col min="7" max="7" width="3.42578125" style="3" customWidth="1"/>
    <col min="8" max="8" width="3.5703125" style="3" customWidth="1"/>
    <col min="9" max="16384" width="9.140625" style="3"/>
  </cols>
  <sheetData>
    <row r="1" spans="1:6" ht="15.75" x14ac:dyDescent="0.25">
      <c r="A1" s="20"/>
      <c r="B1" s="20"/>
      <c r="C1" s="20"/>
      <c r="D1" s="20"/>
      <c r="E1" s="20"/>
      <c r="F1" s="2" t="s">
        <v>64</v>
      </c>
    </row>
    <row r="2" spans="1:6" ht="15.75" x14ac:dyDescent="0.25">
      <c r="A2" s="20"/>
      <c r="B2" s="20"/>
      <c r="C2" s="20"/>
      <c r="D2" s="20"/>
      <c r="E2" s="20"/>
      <c r="F2" s="2" t="s">
        <v>65</v>
      </c>
    </row>
    <row r="3" spans="1:6" ht="15.75" x14ac:dyDescent="0.25">
      <c r="A3" s="20"/>
      <c r="B3" s="20"/>
      <c r="C3" s="20"/>
      <c r="D3" s="20"/>
      <c r="E3" s="20"/>
      <c r="F3" s="2" t="s">
        <v>66</v>
      </c>
    </row>
    <row r="4" spans="1:6" ht="15.75" x14ac:dyDescent="0.25">
      <c r="A4" s="20"/>
      <c r="B4" s="20"/>
      <c r="C4" s="20"/>
      <c r="D4" s="20"/>
      <c r="E4" s="20"/>
      <c r="F4" s="2" t="s">
        <v>67</v>
      </c>
    </row>
    <row r="5" spans="1:6" ht="15.75" x14ac:dyDescent="0.25">
      <c r="A5" s="20"/>
      <c r="B5" s="20"/>
      <c r="C5" s="20"/>
      <c r="D5" s="20"/>
      <c r="E5" s="20"/>
      <c r="F5" s="20"/>
    </row>
    <row r="6" spans="1:6" ht="15.75" x14ac:dyDescent="0.25">
      <c r="A6" s="84" t="s">
        <v>103</v>
      </c>
      <c r="B6" s="84"/>
      <c r="C6" s="84"/>
      <c r="D6" s="84"/>
      <c r="E6" s="84"/>
      <c r="F6" s="84"/>
    </row>
    <row r="7" spans="1:6" ht="15.75" x14ac:dyDescent="0.25">
      <c r="A7" s="85" t="s">
        <v>104</v>
      </c>
      <c r="B7" s="85"/>
      <c r="C7" s="85"/>
      <c r="D7" s="85"/>
      <c r="E7" s="85"/>
      <c r="F7" s="85"/>
    </row>
    <row r="8" spans="1:6" ht="15.75" x14ac:dyDescent="0.25">
      <c r="A8" s="20"/>
      <c r="B8" s="20"/>
      <c r="C8" s="20"/>
      <c r="D8" s="20"/>
      <c r="E8" s="20"/>
      <c r="F8" s="20"/>
    </row>
    <row r="9" spans="1:6" s="21" customFormat="1" ht="15.75" x14ac:dyDescent="0.25">
      <c r="A9" s="86" t="s">
        <v>105</v>
      </c>
      <c r="B9" s="86"/>
      <c r="C9" s="86"/>
      <c r="D9" s="86"/>
      <c r="E9" s="86"/>
      <c r="F9" s="86"/>
    </row>
    <row r="10" spans="1:6" ht="15.75" x14ac:dyDescent="0.25">
      <c r="A10" s="20"/>
      <c r="B10" s="20"/>
      <c r="C10" s="20"/>
      <c r="D10" s="20"/>
      <c r="E10" s="20"/>
      <c r="F10" s="20"/>
    </row>
    <row r="11" spans="1:6" ht="15.75" x14ac:dyDescent="0.25">
      <c r="A11" s="87" t="s">
        <v>69</v>
      </c>
      <c r="B11" s="88" t="s">
        <v>106</v>
      </c>
      <c r="C11" s="90" t="s">
        <v>107</v>
      </c>
      <c r="D11" s="91"/>
      <c r="E11" s="91"/>
      <c r="F11" s="92"/>
    </row>
    <row r="12" spans="1:6" ht="47.25" x14ac:dyDescent="0.25">
      <c r="A12" s="87"/>
      <c r="B12" s="89"/>
      <c r="C12" s="4" t="s">
        <v>108</v>
      </c>
      <c r="D12" s="5" t="s">
        <v>109</v>
      </c>
      <c r="E12" s="22" t="s">
        <v>110</v>
      </c>
      <c r="F12" s="22" t="s">
        <v>111</v>
      </c>
    </row>
    <row r="13" spans="1:6" ht="15.75" x14ac:dyDescent="0.25">
      <c r="A13" s="23">
        <v>1</v>
      </c>
      <c r="B13" s="24">
        <v>2</v>
      </c>
      <c r="C13" s="23">
        <v>3</v>
      </c>
      <c r="D13" s="23">
        <v>4</v>
      </c>
      <c r="E13" s="25">
        <v>5</v>
      </c>
      <c r="F13" s="25">
        <v>6</v>
      </c>
    </row>
    <row r="14" spans="1:6" ht="31.5" x14ac:dyDescent="0.25">
      <c r="A14" s="26" t="s">
        <v>112</v>
      </c>
      <c r="B14" s="27" t="s">
        <v>113</v>
      </c>
      <c r="C14" s="4">
        <v>1057</v>
      </c>
      <c r="D14" s="4">
        <v>1087</v>
      </c>
      <c r="E14" s="28">
        <v>2389</v>
      </c>
      <c r="F14" s="29">
        <f>E14/D14*100</f>
        <v>219.77920883164671</v>
      </c>
    </row>
    <row r="15" spans="1:6" ht="15.75" x14ac:dyDescent="0.25">
      <c r="A15" s="26"/>
      <c r="B15" s="30" t="s">
        <v>114</v>
      </c>
      <c r="C15" s="4"/>
      <c r="D15" s="4"/>
      <c r="E15" s="28"/>
      <c r="F15" s="29"/>
    </row>
    <row r="16" spans="1:6" ht="15.75" x14ac:dyDescent="0.25">
      <c r="A16" s="26"/>
      <c r="B16" s="31" t="s">
        <v>28</v>
      </c>
      <c r="C16" s="4">
        <v>0</v>
      </c>
      <c r="D16" s="4">
        <v>0</v>
      </c>
      <c r="E16" s="28">
        <v>0</v>
      </c>
      <c r="F16" s="29"/>
    </row>
    <row r="17" spans="1:6" ht="15.75" x14ac:dyDescent="0.25">
      <c r="A17" s="26"/>
      <c r="B17" s="31" t="s">
        <v>115</v>
      </c>
      <c r="C17" s="4">
        <v>0</v>
      </c>
      <c r="D17" s="4">
        <v>0</v>
      </c>
      <c r="E17" s="28">
        <v>0</v>
      </c>
      <c r="F17" s="29"/>
    </row>
    <row r="18" spans="1:6" ht="15.75" x14ac:dyDescent="0.25">
      <c r="A18" s="26"/>
      <c r="B18" s="31" t="s">
        <v>116</v>
      </c>
      <c r="C18" s="4">
        <v>49</v>
      </c>
      <c r="D18" s="4">
        <v>49</v>
      </c>
      <c r="E18" s="28">
        <v>78</v>
      </c>
      <c r="F18" s="29">
        <f t="shared" ref="F18:F22" si="0">E18/D18*100</f>
        <v>159.18367346938774</v>
      </c>
    </row>
    <row r="19" spans="1:6" ht="15.75" x14ac:dyDescent="0.25">
      <c r="A19" s="26"/>
      <c r="B19" s="32" t="s">
        <v>117</v>
      </c>
      <c r="C19" s="33">
        <v>1008</v>
      </c>
      <c r="D19" s="33">
        <v>1038</v>
      </c>
      <c r="E19" s="33">
        <v>2311</v>
      </c>
      <c r="F19" s="29"/>
    </row>
    <row r="20" spans="1:6" ht="15.75" x14ac:dyDescent="0.25">
      <c r="A20" s="34"/>
      <c r="B20" s="30" t="s">
        <v>114</v>
      </c>
      <c r="C20" s="4"/>
      <c r="D20" s="4"/>
      <c r="E20" s="4"/>
      <c r="F20" s="29"/>
    </row>
    <row r="21" spans="1:6" ht="15.75" x14ac:dyDescent="0.25">
      <c r="A21" s="34"/>
      <c r="B21" s="35" t="s">
        <v>118</v>
      </c>
      <c r="C21" s="4">
        <v>49</v>
      </c>
      <c r="D21" s="4">
        <v>49</v>
      </c>
      <c r="E21" s="4">
        <v>78</v>
      </c>
      <c r="F21" s="29">
        <f>E21/D21*100</f>
        <v>159.18367346938774</v>
      </c>
    </row>
    <row r="22" spans="1:6" ht="15.75" x14ac:dyDescent="0.25">
      <c r="A22" s="34"/>
      <c r="B22" s="35" t="s">
        <v>119</v>
      </c>
      <c r="C22" s="33">
        <v>1008</v>
      </c>
      <c r="D22" s="33">
        <v>1038</v>
      </c>
      <c r="E22" s="33">
        <v>2311</v>
      </c>
      <c r="F22" s="29">
        <f t="shared" si="0"/>
        <v>222.63969171483623</v>
      </c>
    </row>
  </sheetData>
  <mergeCells count="6">
    <mergeCell ref="A6:F6"/>
    <mergeCell ref="A7:F7"/>
    <mergeCell ref="A9:F9"/>
    <mergeCell ref="A11:A12"/>
    <mergeCell ref="B11:B12"/>
    <mergeCell ref="C11:F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E37" sqref="E37"/>
    </sheetView>
  </sheetViews>
  <sheetFormatPr defaultRowHeight="15" x14ac:dyDescent="0.25"/>
  <cols>
    <col min="1" max="1" width="23.85546875" style="3" customWidth="1"/>
    <col min="2" max="2" width="21" style="3" customWidth="1"/>
    <col min="3" max="3" width="22" style="3" customWidth="1"/>
    <col min="4" max="4" width="27.5703125" style="3" customWidth="1"/>
    <col min="5" max="16384" width="9.140625" style="3"/>
  </cols>
  <sheetData>
    <row r="1" spans="1:5" x14ac:dyDescent="0.25">
      <c r="E1" s="2" t="s">
        <v>64</v>
      </c>
    </row>
    <row r="2" spans="1:5" x14ac:dyDescent="0.25">
      <c r="E2" s="2" t="s">
        <v>65</v>
      </c>
    </row>
    <row r="3" spans="1:5" x14ac:dyDescent="0.25">
      <c r="E3" s="2" t="s">
        <v>66</v>
      </c>
    </row>
    <row r="4" spans="1:5" x14ac:dyDescent="0.25">
      <c r="E4" s="2" t="s">
        <v>67</v>
      </c>
    </row>
    <row r="7" spans="1:5" ht="15.75" x14ac:dyDescent="0.25">
      <c r="A7" s="86" t="s">
        <v>128</v>
      </c>
      <c r="B7" s="86"/>
      <c r="C7" s="86"/>
      <c r="D7" s="86"/>
    </row>
    <row r="8" spans="1:5" x14ac:dyDescent="0.25">
      <c r="A8" s="39"/>
    </row>
    <row r="9" spans="1:5" x14ac:dyDescent="0.25">
      <c r="A9" s="95" t="s">
        <v>129</v>
      </c>
      <c r="B9" s="95"/>
      <c r="C9" s="95"/>
      <c r="D9" s="95"/>
      <c r="E9" s="95"/>
    </row>
    <row r="10" spans="1:5" x14ac:dyDescent="0.25">
      <c r="A10" s="95"/>
      <c r="B10" s="95"/>
      <c r="C10" s="95"/>
      <c r="D10" s="95"/>
      <c r="E10" s="95"/>
    </row>
    <row r="11" spans="1:5" x14ac:dyDescent="0.25">
      <c r="A11" s="95"/>
      <c r="B11" s="95"/>
      <c r="C11" s="95"/>
      <c r="D11" s="95"/>
      <c r="E11" s="95"/>
    </row>
    <row r="12" spans="1:5" x14ac:dyDescent="0.25">
      <c r="A12" s="40" t="s">
        <v>130</v>
      </c>
      <c r="B12" s="40"/>
      <c r="C12" s="40"/>
      <c r="D12" s="40"/>
      <c r="E12" s="40"/>
    </row>
    <row r="13" spans="1:5" s="42" customFormat="1" ht="15" customHeight="1" x14ac:dyDescent="0.25">
      <c r="A13" s="96" t="s">
        <v>131</v>
      </c>
      <c r="B13" s="96" t="s">
        <v>132</v>
      </c>
      <c r="C13" s="96" t="s">
        <v>133</v>
      </c>
      <c r="D13" s="96"/>
      <c r="E13" s="41"/>
    </row>
    <row r="14" spans="1:5" s="42" customFormat="1" x14ac:dyDescent="0.25">
      <c r="A14" s="97"/>
      <c r="B14" s="97"/>
      <c r="C14" s="96"/>
      <c r="D14" s="96"/>
      <c r="E14" s="41"/>
    </row>
    <row r="15" spans="1:5" s="42" customFormat="1" x14ac:dyDescent="0.25">
      <c r="A15" s="97"/>
      <c r="B15" s="97"/>
      <c r="C15" s="96"/>
      <c r="D15" s="96"/>
      <c r="E15" s="41"/>
    </row>
    <row r="16" spans="1:5" x14ac:dyDescent="0.25">
      <c r="A16" s="98" t="s">
        <v>134</v>
      </c>
      <c r="B16" s="43" t="s">
        <v>135</v>
      </c>
      <c r="C16" s="101">
        <v>0</v>
      </c>
      <c r="D16" s="101"/>
      <c r="E16" s="44"/>
    </row>
    <row r="17" spans="1:5" x14ac:dyDescent="0.25">
      <c r="A17" s="99"/>
      <c r="B17" s="43" t="s">
        <v>136</v>
      </c>
      <c r="C17" s="101">
        <v>3.867</v>
      </c>
      <c r="D17" s="101"/>
      <c r="E17" s="44"/>
    </row>
    <row r="18" spans="1:5" x14ac:dyDescent="0.25">
      <c r="A18" s="100"/>
      <c r="B18" s="45" t="s">
        <v>137</v>
      </c>
      <c r="C18" s="101">
        <f>24.032+7.16</f>
        <v>31.192</v>
      </c>
      <c r="D18" s="101"/>
      <c r="E18" s="44"/>
    </row>
    <row r="19" spans="1:5" x14ac:dyDescent="0.25">
      <c r="A19" s="102" t="s">
        <v>138</v>
      </c>
      <c r="B19" s="45" t="s">
        <v>139</v>
      </c>
      <c r="C19" s="104">
        <v>33.156999999999996</v>
      </c>
      <c r="D19" s="104"/>
      <c r="E19" s="44"/>
    </row>
    <row r="20" spans="1:5" x14ac:dyDescent="0.25">
      <c r="A20" s="103"/>
      <c r="B20" s="45" t="s">
        <v>140</v>
      </c>
      <c r="C20" s="104">
        <v>8.0090000000000003</v>
      </c>
      <c r="D20" s="104"/>
      <c r="E20" s="44"/>
    </row>
    <row r="21" spans="1:5" s="48" customFormat="1" ht="15.75" x14ac:dyDescent="0.25">
      <c r="A21" s="46" t="s">
        <v>141</v>
      </c>
      <c r="B21" s="47"/>
      <c r="C21" s="105">
        <f>SUM(C17:C20)</f>
        <v>76.224999999999994</v>
      </c>
      <c r="D21" s="105"/>
      <c r="E21" s="47"/>
    </row>
    <row r="22" spans="1:5" ht="15.75" x14ac:dyDescent="0.25">
      <c r="A22" s="95" t="s">
        <v>142</v>
      </c>
      <c r="B22" s="106"/>
      <c r="C22" s="106"/>
      <c r="D22" s="106"/>
      <c r="E22" s="40"/>
    </row>
    <row r="23" spans="1:5" ht="15.75" x14ac:dyDescent="0.25">
      <c r="A23" s="49" t="s">
        <v>143</v>
      </c>
      <c r="B23" s="40"/>
      <c r="C23" s="40"/>
      <c r="D23" s="40"/>
      <c r="E23" s="40"/>
    </row>
    <row r="24" spans="1:5" x14ac:dyDescent="0.25">
      <c r="A24" s="93" t="s">
        <v>144</v>
      </c>
      <c r="B24" s="93" t="s">
        <v>87</v>
      </c>
      <c r="C24" s="93" t="s">
        <v>132</v>
      </c>
      <c r="D24" s="93" t="s">
        <v>145</v>
      </c>
    </row>
    <row r="25" spans="1:5" x14ac:dyDescent="0.25">
      <c r="A25" s="94"/>
      <c r="B25" s="94"/>
      <c r="C25" s="94"/>
      <c r="D25" s="94"/>
    </row>
    <row r="26" spans="1:5" x14ac:dyDescent="0.25">
      <c r="A26" s="50">
        <v>1</v>
      </c>
      <c r="B26" s="51" t="s">
        <v>146</v>
      </c>
      <c r="C26" s="52" t="s">
        <v>147</v>
      </c>
      <c r="D26" s="53">
        <v>32</v>
      </c>
    </row>
  </sheetData>
  <mergeCells count="18">
    <mergeCell ref="C21:D21"/>
    <mergeCell ref="A22:D22"/>
    <mergeCell ref="A24:A25"/>
    <mergeCell ref="B24:B25"/>
    <mergeCell ref="C24:C25"/>
    <mergeCell ref="D24:D25"/>
    <mergeCell ref="A7:D7"/>
    <mergeCell ref="A9:E11"/>
    <mergeCell ref="A13:A15"/>
    <mergeCell ref="B13:B15"/>
    <mergeCell ref="C13:D15"/>
    <mergeCell ref="A16:A18"/>
    <mergeCell ref="C16:D16"/>
    <mergeCell ref="C17:D17"/>
    <mergeCell ref="C18:D18"/>
    <mergeCell ref="A19:A20"/>
    <mergeCell ref="C19:D19"/>
    <mergeCell ref="C20:D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opLeftCell="A10" workbookViewId="0">
      <selection activeCell="D36" sqref="D36"/>
    </sheetView>
  </sheetViews>
  <sheetFormatPr defaultRowHeight="15.75" x14ac:dyDescent="0.25"/>
  <cols>
    <col min="1" max="1" width="9.140625" style="20"/>
    <col min="2" max="2" width="32" style="20" bestFit="1" customWidth="1"/>
    <col min="3" max="5" width="9.140625" style="20"/>
    <col min="6" max="6" width="11.5703125" style="20" customWidth="1"/>
    <col min="7" max="16384" width="9.140625" style="20"/>
  </cols>
  <sheetData>
    <row r="1" spans="1:6" x14ac:dyDescent="0.25">
      <c r="F1" s="19" t="s">
        <v>64</v>
      </c>
    </row>
    <row r="2" spans="1:6" x14ac:dyDescent="0.25">
      <c r="F2" s="19" t="s">
        <v>65</v>
      </c>
    </row>
    <row r="3" spans="1:6" x14ac:dyDescent="0.25">
      <c r="F3" s="19" t="s">
        <v>66</v>
      </c>
    </row>
    <row r="4" spans="1:6" x14ac:dyDescent="0.25">
      <c r="F4" s="19" t="s">
        <v>67</v>
      </c>
    </row>
    <row r="6" spans="1:6" ht="15.75" customHeight="1" x14ac:dyDescent="0.25">
      <c r="A6" s="109" t="s">
        <v>148</v>
      </c>
      <c r="B6" s="109"/>
      <c r="C6" s="109"/>
      <c r="D6" s="109"/>
      <c r="E6" s="109"/>
      <c r="F6" s="109"/>
    </row>
    <row r="8" spans="1:6" s="57" customFormat="1" x14ac:dyDescent="0.25">
      <c r="A8" s="87" t="s">
        <v>69</v>
      </c>
      <c r="B8" s="88" t="s">
        <v>106</v>
      </c>
      <c r="C8" s="90" t="s">
        <v>107</v>
      </c>
      <c r="D8" s="91"/>
      <c r="E8" s="91"/>
      <c r="F8" s="92"/>
    </row>
    <row r="9" spans="1:6" s="57" customFormat="1" ht="47.25" x14ac:dyDescent="0.25">
      <c r="A9" s="87"/>
      <c r="B9" s="89"/>
      <c r="C9" s="4" t="s">
        <v>108</v>
      </c>
      <c r="D9" s="5" t="s">
        <v>109</v>
      </c>
      <c r="E9" s="22" t="s">
        <v>110</v>
      </c>
      <c r="F9" s="22" t="s">
        <v>121</v>
      </c>
    </row>
    <row r="10" spans="1:6" s="57" customFormat="1" x14ac:dyDescent="0.25">
      <c r="A10" s="23">
        <v>1</v>
      </c>
      <c r="B10" s="24">
        <v>2</v>
      </c>
      <c r="C10" s="23">
        <v>3</v>
      </c>
      <c r="D10" s="23">
        <v>4</v>
      </c>
      <c r="E10" s="25">
        <v>5</v>
      </c>
      <c r="F10" s="25">
        <v>6</v>
      </c>
    </row>
    <row r="11" spans="1:6" s="57" customFormat="1" ht="31.5" x14ac:dyDescent="0.25">
      <c r="A11" s="26" t="s">
        <v>122</v>
      </c>
      <c r="B11" s="27" t="s">
        <v>149</v>
      </c>
      <c r="C11" s="54">
        <v>0.57999999999999996</v>
      </c>
      <c r="D11" s="54">
        <v>0.55600000000000005</v>
      </c>
      <c r="E11" s="55">
        <v>0.53200000000000003</v>
      </c>
      <c r="F11" s="25">
        <v>0.5</v>
      </c>
    </row>
    <row r="14" spans="1:6" x14ac:dyDescent="0.25">
      <c r="F14" s="19" t="s">
        <v>64</v>
      </c>
    </row>
    <row r="15" spans="1:6" x14ac:dyDescent="0.25">
      <c r="F15" s="19" t="s">
        <v>65</v>
      </c>
    </row>
    <row r="16" spans="1:6" x14ac:dyDescent="0.25">
      <c r="F16" s="19" t="s">
        <v>66</v>
      </c>
    </row>
    <row r="17" spans="1:16" x14ac:dyDescent="0.25">
      <c r="F17" s="19" t="s">
        <v>67</v>
      </c>
    </row>
    <row r="18" spans="1:16" x14ac:dyDescent="0.25">
      <c r="A18" s="57"/>
      <c r="B18" s="57"/>
      <c r="C18" s="57"/>
      <c r="D18" s="57"/>
      <c r="E18" s="57"/>
      <c r="F18" s="57"/>
      <c r="G18" s="57"/>
      <c r="H18" s="57"/>
      <c r="I18" s="57"/>
    </row>
    <row r="19" spans="1:16" ht="15.75" customHeight="1" x14ac:dyDescent="0.25">
      <c r="A19" s="107" t="s">
        <v>150</v>
      </c>
      <c r="B19" s="107"/>
      <c r="C19" s="107"/>
      <c r="D19" s="107"/>
      <c r="E19" s="107"/>
      <c r="F19" s="107"/>
      <c r="G19" s="58"/>
      <c r="H19" s="58"/>
      <c r="I19" s="58"/>
      <c r="J19" s="58"/>
      <c r="K19" s="58"/>
      <c r="L19" s="58"/>
      <c r="M19" s="58"/>
      <c r="N19" s="58"/>
      <c r="O19" s="58"/>
      <c r="P19" s="58"/>
    </row>
    <row r="20" spans="1:16" x14ac:dyDescent="0.25">
      <c r="A20" s="107"/>
      <c r="B20" s="107"/>
      <c r="C20" s="107"/>
      <c r="D20" s="107"/>
      <c r="E20" s="107"/>
      <c r="F20" s="107"/>
      <c r="G20" s="58"/>
      <c r="H20" s="58"/>
      <c r="I20" s="58"/>
      <c r="J20" s="58"/>
      <c r="K20" s="58"/>
      <c r="L20" s="58"/>
      <c r="M20" s="58"/>
      <c r="N20" s="58"/>
      <c r="O20" s="58"/>
      <c r="P20" s="58"/>
    </row>
    <row r="21" spans="1:16" x14ac:dyDescent="0.25">
      <c r="A21" s="107"/>
      <c r="B21" s="107"/>
      <c r="C21" s="107"/>
      <c r="D21" s="107"/>
      <c r="E21" s="107"/>
      <c r="F21" s="107"/>
      <c r="G21" s="58"/>
      <c r="H21" s="58"/>
      <c r="I21" s="58"/>
      <c r="J21" s="58"/>
      <c r="K21" s="58"/>
      <c r="L21" s="58"/>
      <c r="M21" s="58"/>
      <c r="N21" s="58"/>
      <c r="O21" s="58"/>
      <c r="P21" s="58"/>
    </row>
    <row r="22" spans="1:16" x14ac:dyDescent="0.25">
      <c r="A22" s="107"/>
      <c r="B22" s="107"/>
      <c r="C22" s="107"/>
      <c r="D22" s="107"/>
      <c r="E22" s="107"/>
      <c r="F22" s="107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1:16" x14ac:dyDescent="0.25">
      <c r="A23" s="107"/>
      <c r="B23" s="107"/>
      <c r="C23" s="107"/>
      <c r="D23" s="107"/>
      <c r="E23" s="107"/>
      <c r="F23" s="107"/>
    </row>
    <row r="24" spans="1:16" x14ac:dyDescent="0.25">
      <c r="A24" s="107"/>
      <c r="B24" s="107"/>
      <c r="C24" s="107"/>
      <c r="D24" s="107"/>
      <c r="E24" s="107"/>
      <c r="F24" s="107"/>
    </row>
    <row r="25" spans="1:16" x14ac:dyDescent="0.25">
      <c r="A25" s="107"/>
      <c r="B25" s="107"/>
      <c r="C25" s="107"/>
      <c r="D25" s="107"/>
      <c r="E25" s="107"/>
      <c r="F25" s="107"/>
    </row>
    <row r="27" spans="1:16" ht="27" customHeight="1" x14ac:dyDescent="0.25">
      <c r="A27" s="108" t="s">
        <v>151</v>
      </c>
      <c r="B27" s="108"/>
      <c r="C27" s="108"/>
      <c r="D27" s="108"/>
      <c r="E27" s="108"/>
      <c r="F27" s="108"/>
      <c r="G27" s="59"/>
      <c r="H27" s="59"/>
      <c r="I27" s="59"/>
      <c r="J27" s="59"/>
      <c r="K27" s="59"/>
      <c r="L27" s="59"/>
      <c r="M27" s="59"/>
      <c r="N27" s="59"/>
      <c r="O27" s="59"/>
      <c r="P27" s="59"/>
    </row>
    <row r="28" spans="1:16" x14ac:dyDescent="0.25">
      <c r="A28" s="108"/>
      <c r="B28" s="108"/>
      <c r="C28" s="108"/>
      <c r="D28" s="108"/>
      <c r="E28" s="108"/>
      <c r="F28" s="108"/>
      <c r="G28" s="59"/>
      <c r="H28" s="59"/>
      <c r="I28" s="59"/>
      <c r="J28" s="59"/>
      <c r="K28" s="59"/>
      <c r="L28" s="59"/>
      <c r="M28" s="59"/>
      <c r="N28" s="59"/>
      <c r="O28" s="59"/>
      <c r="P28" s="59"/>
    </row>
    <row r="29" spans="1:16" x14ac:dyDescent="0.25">
      <c r="A29" s="81" t="s">
        <v>152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6" ht="33.75" customHeight="1" x14ac:dyDescent="0.25">
      <c r="A30" s="81" t="s">
        <v>153</v>
      </c>
      <c r="B30" s="81"/>
      <c r="C30" s="81"/>
      <c r="D30" s="81"/>
      <c r="E30" s="81"/>
      <c r="F30" s="81"/>
      <c r="G30" s="60"/>
      <c r="H30" s="60"/>
      <c r="I30" s="60"/>
      <c r="J30" s="60"/>
      <c r="K30" s="60"/>
      <c r="L30" s="60"/>
      <c r="M30" s="60"/>
      <c r="N30" s="60"/>
      <c r="O30" s="60"/>
      <c r="P30" s="60"/>
    </row>
    <row r="31" spans="1:16" x14ac:dyDescent="0.25">
      <c r="A31" s="81"/>
      <c r="B31" s="81"/>
      <c r="C31" s="81"/>
      <c r="D31" s="81"/>
      <c r="E31" s="81"/>
      <c r="F31" s="81"/>
    </row>
  </sheetData>
  <mergeCells count="8">
    <mergeCell ref="A19:F25"/>
    <mergeCell ref="A29:P29"/>
    <mergeCell ref="A27:F28"/>
    <mergeCell ref="A30:F31"/>
    <mergeCell ref="A6:F6"/>
    <mergeCell ref="A8:A9"/>
    <mergeCell ref="B8:B9"/>
    <mergeCell ref="C8:F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D21" sqref="D21"/>
    </sheetView>
  </sheetViews>
  <sheetFormatPr defaultRowHeight="15" x14ac:dyDescent="0.25"/>
  <cols>
    <col min="1" max="1" width="9.140625" style="3"/>
    <col min="2" max="2" width="39.85546875" style="3" customWidth="1"/>
    <col min="3" max="5" width="9.140625" style="3"/>
    <col min="6" max="6" width="10.5703125" style="3" customWidth="1"/>
    <col min="7" max="16384" width="9.140625" style="1"/>
  </cols>
  <sheetData>
    <row r="1" spans="1:6" ht="15.75" x14ac:dyDescent="0.25">
      <c r="A1" s="20"/>
      <c r="B1" s="20"/>
      <c r="C1" s="20"/>
      <c r="D1" s="20"/>
      <c r="E1" s="20"/>
      <c r="F1" s="2" t="s">
        <v>64</v>
      </c>
    </row>
    <row r="2" spans="1:6" ht="15.75" x14ac:dyDescent="0.25">
      <c r="A2" s="20"/>
      <c r="B2" s="20"/>
      <c r="C2" s="20"/>
      <c r="D2" s="20"/>
      <c r="E2" s="20"/>
      <c r="F2" s="2" t="s">
        <v>65</v>
      </c>
    </row>
    <row r="3" spans="1:6" ht="15.75" x14ac:dyDescent="0.25">
      <c r="A3" s="20"/>
      <c r="B3" s="20"/>
      <c r="C3" s="20"/>
      <c r="D3" s="20"/>
      <c r="E3" s="20"/>
      <c r="F3" s="2" t="s">
        <v>66</v>
      </c>
    </row>
    <row r="4" spans="1:6" ht="15.75" x14ac:dyDescent="0.25">
      <c r="A4" s="20"/>
      <c r="B4" s="20"/>
      <c r="C4" s="20"/>
      <c r="D4" s="20"/>
      <c r="E4" s="20"/>
      <c r="F4" s="2" t="s">
        <v>67</v>
      </c>
    </row>
    <row r="5" spans="1:6" ht="15.75" x14ac:dyDescent="0.25">
      <c r="A5" s="20"/>
      <c r="B5" s="20"/>
      <c r="C5" s="20"/>
      <c r="D5" s="20"/>
      <c r="E5" s="20"/>
      <c r="F5" s="20"/>
    </row>
    <row r="6" spans="1:6" ht="15.75" x14ac:dyDescent="0.25">
      <c r="A6" s="20"/>
      <c r="B6" s="20"/>
      <c r="C6" s="20"/>
      <c r="D6" s="20"/>
      <c r="E6" s="20"/>
      <c r="F6" s="20"/>
    </row>
    <row r="7" spans="1:6" s="11" customFormat="1" ht="26.25" customHeight="1" x14ac:dyDescent="0.25">
      <c r="A7" s="86" t="s">
        <v>120</v>
      </c>
      <c r="B7" s="86"/>
      <c r="C7" s="86"/>
      <c r="D7" s="86"/>
      <c r="E7" s="86"/>
      <c r="F7" s="86"/>
    </row>
    <row r="8" spans="1:6" ht="15.75" x14ac:dyDescent="0.25">
      <c r="A8" s="36"/>
      <c r="B8" s="20"/>
      <c r="C8" s="20"/>
      <c r="D8" s="20"/>
      <c r="E8" s="20"/>
      <c r="F8" s="20"/>
    </row>
    <row r="9" spans="1:6" ht="15.75" x14ac:dyDescent="0.25">
      <c r="A9" s="87" t="s">
        <v>69</v>
      </c>
      <c r="B9" s="88" t="s">
        <v>106</v>
      </c>
      <c r="C9" s="90" t="s">
        <v>107</v>
      </c>
      <c r="D9" s="91"/>
      <c r="E9" s="91"/>
      <c r="F9" s="92"/>
    </row>
    <row r="10" spans="1:6" ht="94.5" x14ac:dyDescent="0.25">
      <c r="A10" s="87"/>
      <c r="B10" s="89"/>
      <c r="C10" s="4" t="s">
        <v>108</v>
      </c>
      <c r="D10" s="5" t="s">
        <v>109</v>
      </c>
      <c r="E10" s="22" t="s">
        <v>110</v>
      </c>
      <c r="F10" s="22" t="s">
        <v>121</v>
      </c>
    </row>
    <row r="11" spans="1:6" ht="15.75" x14ac:dyDescent="0.25">
      <c r="A11" s="23">
        <v>1</v>
      </c>
      <c r="B11" s="24">
        <v>2</v>
      </c>
      <c r="C11" s="23">
        <v>3</v>
      </c>
      <c r="D11" s="23">
        <v>4</v>
      </c>
      <c r="E11" s="25">
        <v>5</v>
      </c>
      <c r="F11" s="25">
        <v>6</v>
      </c>
    </row>
    <row r="12" spans="1:6" ht="15.75" x14ac:dyDescent="0.25">
      <c r="A12" s="26" t="s">
        <v>122</v>
      </c>
      <c r="B12" s="27" t="s">
        <v>123</v>
      </c>
      <c r="C12" s="37">
        <v>957</v>
      </c>
      <c r="D12" s="37">
        <v>987</v>
      </c>
      <c r="E12" s="38">
        <v>1389</v>
      </c>
      <c r="F12" s="38">
        <f>E12/D12*100</f>
        <v>140.72948328267475</v>
      </c>
    </row>
    <row r="13" spans="1:6" ht="15.75" x14ac:dyDescent="0.25">
      <c r="A13" s="26"/>
      <c r="B13" s="30" t="s">
        <v>114</v>
      </c>
      <c r="C13" s="37"/>
      <c r="D13" s="37"/>
      <c r="E13" s="37"/>
      <c r="F13" s="38"/>
    </row>
    <row r="14" spans="1:6" ht="15.75" x14ac:dyDescent="0.25">
      <c r="A14" s="34"/>
      <c r="B14" s="34" t="s">
        <v>124</v>
      </c>
      <c r="C14" s="37">
        <v>957</v>
      </c>
      <c r="D14" s="37">
        <v>987</v>
      </c>
      <c r="E14" s="38">
        <v>1389</v>
      </c>
      <c r="F14" s="38">
        <f t="shared" ref="F14" si="0">E14/D14*100</f>
        <v>140.72948328267475</v>
      </c>
    </row>
    <row r="15" spans="1:6" ht="15.75" x14ac:dyDescent="0.25">
      <c r="A15" s="34"/>
      <c r="B15" s="34" t="s">
        <v>125</v>
      </c>
      <c r="C15" s="37">
        <v>0</v>
      </c>
      <c r="D15" s="37">
        <v>0</v>
      </c>
      <c r="E15" s="37">
        <v>0</v>
      </c>
      <c r="F15" s="38"/>
    </row>
    <row r="16" spans="1:6" ht="15.75" x14ac:dyDescent="0.25">
      <c r="A16" s="34"/>
      <c r="B16" s="34" t="s">
        <v>126</v>
      </c>
      <c r="C16" s="37">
        <v>0</v>
      </c>
      <c r="D16" s="37">
        <v>0</v>
      </c>
      <c r="E16" s="37">
        <v>0</v>
      </c>
      <c r="F16" s="38"/>
    </row>
    <row r="17" spans="1:6" ht="15.75" x14ac:dyDescent="0.25">
      <c r="A17" s="34"/>
      <c r="B17" s="34" t="s">
        <v>127</v>
      </c>
      <c r="C17" s="37">
        <v>0</v>
      </c>
      <c r="D17" s="37">
        <v>0</v>
      </c>
      <c r="E17" s="37">
        <v>0</v>
      </c>
      <c r="F17" s="38"/>
    </row>
  </sheetData>
  <mergeCells count="4">
    <mergeCell ref="A7:F7"/>
    <mergeCell ref="A9:A10"/>
    <mergeCell ref="B9:B10"/>
    <mergeCell ref="C9:F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opLeftCell="A15" workbookViewId="0">
      <selection activeCell="A29" sqref="A29:H33"/>
    </sheetView>
  </sheetViews>
  <sheetFormatPr defaultRowHeight="15" x14ac:dyDescent="0.25"/>
  <cols>
    <col min="1" max="1" width="9.140625" style="3" customWidth="1"/>
    <col min="2" max="5" width="15.28515625" style="3" customWidth="1"/>
    <col min="6" max="6" width="18.28515625" style="3" customWidth="1"/>
    <col min="7" max="8" width="15.28515625" style="3" customWidth="1"/>
    <col min="9" max="11" width="9.140625" style="3"/>
    <col min="12" max="12" width="7.28515625" style="3" customWidth="1"/>
    <col min="13" max="16384" width="9.140625" style="3"/>
  </cols>
  <sheetData>
    <row r="1" spans="1:23" s="56" customFormat="1" ht="20.25" x14ac:dyDescent="0.3">
      <c r="H1" s="19" t="s">
        <v>64</v>
      </c>
    </row>
    <row r="2" spans="1:23" s="56" customFormat="1" ht="20.25" x14ac:dyDescent="0.3">
      <c r="H2" s="19" t="s">
        <v>65</v>
      </c>
    </row>
    <row r="3" spans="1:23" s="56" customFormat="1" ht="20.25" x14ac:dyDescent="0.3">
      <c r="H3" s="19" t="s">
        <v>66</v>
      </c>
    </row>
    <row r="4" spans="1:23" s="56" customFormat="1" ht="20.25" x14ac:dyDescent="0.3">
      <c r="H4" s="19" t="s">
        <v>67</v>
      </c>
    </row>
    <row r="7" spans="1:23" s="62" customFormat="1" x14ac:dyDescent="0.25">
      <c r="A7" s="115" t="s">
        <v>154</v>
      </c>
      <c r="B7" s="115"/>
      <c r="C7" s="115"/>
      <c r="D7" s="115"/>
      <c r="E7" s="115"/>
      <c r="F7" s="115"/>
      <c r="G7" s="115"/>
      <c r="H7" s="115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</row>
    <row r="9" spans="1:23" s="42" customFormat="1" x14ac:dyDescent="0.25">
      <c r="A9" s="116" t="s">
        <v>144</v>
      </c>
      <c r="B9" s="116" t="s">
        <v>155</v>
      </c>
      <c r="C9" s="116" t="s">
        <v>156</v>
      </c>
      <c r="D9" s="116" t="s">
        <v>157</v>
      </c>
      <c r="E9" s="116" t="s">
        <v>158</v>
      </c>
      <c r="F9" s="116" t="s">
        <v>159</v>
      </c>
      <c r="G9" s="117" t="s">
        <v>160</v>
      </c>
      <c r="H9" s="117"/>
    </row>
    <row r="10" spans="1:23" s="42" customFormat="1" x14ac:dyDescent="0.25">
      <c r="A10" s="116"/>
      <c r="B10" s="116"/>
      <c r="C10" s="116"/>
      <c r="D10" s="116"/>
      <c r="E10" s="116"/>
      <c r="F10" s="116"/>
      <c r="G10" s="117" t="s">
        <v>161</v>
      </c>
      <c r="H10" s="117"/>
    </row>
    <row r="11" spans="1:23" s="42" customFormat="1" ht="45" x14ac:dyDescent="0.25">
      <c r="A11" s="116"/>
      <c r="B11" s="116"/>
      <c r="C11" s="116"/>
      <c r="D11" s="116"/>
      <c r="E11" s="116"/>
      <c r="F11" s="8" t="s">
        <v>162</v>
      </c>
      <c r="G11" s="8" t="s">
        <v>163</v>
      </c>
      <c r="H11" s="8" t="s">
        <v>164</v>
      </c>
    </row>
    <row r="12" spans="1:23" x14ac:dyDescent="0.25">
      <c r="A12" s="63">
        <v>1</v>
      </c>
      <c r="B12" s="63">
        <v>2</v>
      </c>
      <c r="C12" s="63">
        <v>3</v>
      </c>
      <c r="D12" s="63">
        <v>4</v>
      </c>
      <c r="E12" s="63">
        <v>5</v>
      </c>
      <c r="F12" s="63">
        <v>6</v>
      </c>
      <c r="G12" s="63">
        <v>7</v>
      </c>
      <c r="H12" s="63">
        <v>8</v>
      </c>
    </row>
    <row r="14" spans="1:23" ht="63.75" customHeight="1" x14ac:dyDescent="0.25">
      <c r="A14" s="111" t="s">
        <v>165</v>
      </c>
      <c r="B14" s="112"/>
      <c r="C14" s="112"/>
      <c r="D14" s="112"/>
      <c r="E14" s="112"/>
      <c r="F14" s="112"/>
      <c r="G14" s="112"/>
      <c r="H14" s="112"/>
    </row>
    <row r="16" spans="1:23" ht="37.5" customHeight="1" x14ac:dyDescent="0.25">
      <c r="A16" s="113" t="s">
        <v>212</v>
      </c>
      <c r="B16" s="113"/>
      <c r="C16" s="113"/>
      <c r="D16" s="113"/>
      <c r="E16" s="113"/>
      <c r="F16" s="113"/>
      <c r="G16" s="113"/>
      <c r="H16" s="113"/>
      <c r="I16" s="64"/>
      <c r="J16" s="64"/>
      <c r="K16" s="64"/>
      <c r="L16" s="64"/>
      <c r="M16" s="64"/>
      <c r="N16" s="64"/>
    </row>
    <row r="17" spans="1:18" x14ac:dyDescent="0.25">
      <c r="A17" s="113"/>
      <c r="B17" s="113"/>
      <c r="C17" s="113"/>
      <c r="D17" s="113"/>
      <c r="E17" s="113"/>
      <c r="F17" s="113"/>
      <c r="G17" s="113"/>
      <c r="H17" s="113"/>
      <c r="I17" s="64"/>
      <c r="J17" s="64"/>
      <c r="K17" s="64"/>
      <c r="L17" s="64"/>
      <c r="M17" s="64"/>
      <c r="N17" s="64"/>
    </row>
    <row r="18" spans="1:18" x14ac:dyDescent="0.25">
      <c r="A18" s="113"/>
      <c r="B18" s="113"/>
      <c r="C18" s="113"/>
      <c r="D18" s="113"/>
      <c r="E18" s="113"/>
      <c r="F18" s="113"/>
      <c r="G18" s="113"/>
      <c r="H18" s="113"/>
      <c r="I18" s="64"/>
      <c r="J18" s="64"/>
      <c r="K18" s="64"/>
      <c r="L18" s="64"/>
      <c r="M18" s="64"/>
      <c r="N18" s="64"/>
    </row>
    <row r="19" spans="1:18" x14ac:dyDescent="0.25">
      <c r="A19" s="113"/>
      <c r="B19" s="113"/>
      <c r="C19" s="113"/>
      <c r="D19" s="113"/>
      <c r="E19" s="113"/>
      <c r="F19" s="113"/>
      <c r="G19" s="113"/>
      <c r="H19" s="113"/>
    </row>
    <row r="21" spans="1:18" ht="15" customHeight="1" x14ac:dyDescent="0.25">
      <c r="A21" s="114" t="s">
        <v>166</v>
      </c>
      <c r="B21" s="114"/>
      <c r="C21" s="114"/>
      <c r="D21" s="114"/>
      <c r="E21" s="114"/>
      <c r="F21" s="114"/>
      <c r="G21" s="114"/>
      <c r="H21" s="114"/>
      <c r="I21" s="65"/>
      <c r="J21" s="65"/>
      <c r="K21" s="65"/>
      <c r="L21" s="65"/>
      <c r="M21" s="65"/>
      <c r="N21" s="65"/>
      <c r="O21" s="65"/>
      <c r="P21" s="65"/>
      <c r="Q21" s="65"/>
      <c r="R21" s="65"/>
    </row>
    <row r="22" spans="1:18" x14ac:dyDescent="0.25">
      <c r="A22" s="114"/>
      <c r="B22" s="114"/>
      <c r="C22" s="114"/>
      <c r="D22" s="114"/>
      <c r="E22" s="114"/>
      <c r="F22" s="114"/>
      <c r="G22" s="114"/>
      <c r="H22" s="114"/>
      <c r="I22" s="65"/>
      <c r="J22" s="65"/>
      <c r="K22" s="65"/>
      <c r="L22" s="65"/>
      <c r="M22" s="65"/>
      <c r="N22" s="65"/>
      <c r="O22" s="65"/>
      <c r="P22" s="65"/>
      <c r="Q22" s="65"/>
      <c r="R22" s="65"/>
    </row>
    <row r="23" spans="1:18" x14ac:dyDescent="0.25">
      <c r="A23" s="114"/>
      <c r="B23" s="114"/>
      <c r="C23" s="114"/>
      <c r="D23" s="114"/>
      <c r="E23" s="114"/>
      <c r="F23" s="114"/>
      <c r="G23" s="114"/>
      <c r="H23" s="114"/>
      <c r="I23" s="65"/>
      <c r="J23" s="65"/>
      <c r="K23" s="65"/>
      <c r="L23" s="65"/>
      <c r="M23" s="65"/>
      <c r="N23" s="65"/>
      <c r="O23" s="65"/>
      <c r="P23" s="65"/>
      <c r="Q23" s="65"/>
      <c r="R23" s="65"/>
    </row>
    <row r="24" spans="1:18" x14ac:dyDescent="0.25">
      <c r="A24" s="114"/>
      <c r="B24" s="114"/>
      <c r="C24" s="114"/>
      <c r="D24" s="114"/>
      <c r="E24" s="114"/>
      <c r="F24" s="114"/>
      <c r="G24" s="114"/>
      <c r="H24" s="114"/>
    </row>
    <row r="25" spans="1:18" x14ac:dyDescent="0.25">
      <c r="A25" s="114"/>
      <c r="B25" s="114"/>
      <c r="C25" s="114"/>
      <c r="D25" s="114"/>
      <c r="E25" s="114"/>
      <c r="F25" s="114"/>
      <c r="G25" s="114"/>
      <c r="H25" s="114"/>
    </row>
    <row r="26" spans="1:18" x14ac:dyDescent="0.25">
      <c r="A26" s="114"/>
      <c r="B26" s="114"/>
      <c r="C26" s="114"/>
      <c r="D26" s="114"/>
      <c r="E26" s="114"/>
      <c r="F26" s="114"/>
      <c r="G26" s="114"/>
      <c r="H26" s="114"/>
    </row>
    <row r="27" spans="1:18" x14ac:dyDescent="0.25">
      <c r="A27" s="114"/>
      <c r="B27" s="114"/>
      <c r="C27" s="114"/>
      <c r="D27" s="114"/>
      <c r="E27" s="114"/>
      <c r="F27" s="114"/>
      <c r="G27" s="114"/>
      <c r="H27" s="114"/>
    </row>
    <row r="29" spans="1:18" ht="15" customHeight="1" x14ac:dyDescent="0.25">
      <c r="A29" s="110" t="s">
        <v>211</v>
      </c>
      <c r="B29" s="110"/>
      <c r="C29" s="110"/>
      <c r="D29" s="110"/>
      <c r="E29" s="110"/>
      <c r="F29" s="110"/>
      <c r="G29" s="110"/>
      <c r="H29" s="110"/>
    </row>
    <row r="30" spans="1:18" x14ac:dyDescent="0.25">
      <c r="A30" s="110"/>
      <c r="B30" s="110"/>
      <c r="C30" s="110"/>
      <c r="D30" s="110"/>
      <c r="E30" s="110"/>
      <c r="F30" s="110"/>
      <c r="G30" s="110"/>
      <c r="H30" s="110"/>
    </row>
    <row r="31" spans="1:18" x14ac:dyDescent="0.25">
      <c r="A31" s="110"/>
      <c r="B31" s="110"/>
      <c r="C31" s="110"/>
      <c r="D31" s="110"/>
      <c r="E31" s="110"/>
      <c r="F31" s="110"/>
      <c r="G31" s="110"/>
      <c r="H31" s="110"/>
    </row>
    <row r="32" spans="1:18" x14ac:dyDescent="0.25">
      <c r="A32" s="110"/>
      <c r="B32" s="110"/>
      <c r="C32" s="110"/>
      <c r="D32" s="110"/>
      <c r="E32" s="110"/>
      <c r="F32" s="110"/>
      <c r="G32" s="110"/>
      <c r="H32" s="110"/>
    </row>
    <row r="33" spans="1:8" x14ac:dyDescent="0.25">
      <c r="A33" s="110"/>
      <c r="B33" s="110"/>
      <c r="C33" s="110"/>
      <c r="D33" s="110"/>
      <c r="E33" s="110"/>
      <c r="F33" s="110"/>
      <c r="G33" s="110"/>
      <c r="H33" s="110"/>
    </row>
  </sheetData>
  <mergeCells count="13">
    <mergeCell ref="A29:H33"/>
    <mergeCell ref="A14:H14"/>
    <mergeCell ref="A16:H19"/>
    <mergeCell ref="A21:H27"/>
    <mergeCell ref="A7:H7"/>
    <mergeCell ref="A9:A11"/>
    <mergeCell ref="B9:B11"/>
    <mergeCell ref="C9:C11"/>
    <mergeCell ref="D9:D11"/>
    <mergeCell ref="E9:E11"/>
    <mergeCell ref="F9:F10"/>
    <mergeCell ref="G9:H9"/>
    <mergeCell ref="G10:H1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opLeftCell="A22" workbookViewId="0">
      <selection activeCell="M19" sqref="M19"/>
    </sheetView>
  </sheetViews>
  <sheetFormatPr defaultRowHeight="15" x14ac:dyDescent="0.25"/>
  <cols>
    <col min="1" max="1" width="10.140625" style="1" bestFit="1" customWidth="1"/>
    <col min="2" max="2" width="45.85546875" style="1" bestFit="1" customWidth="1"/>
    <col min="3" max="16384" width="9.140625" style="1"/>
  </cols>
  <sheetData>
    <row r="1" spans="1:22" x14ac:dyDescent="0.25">
      <c r="V1" s="2" t="s">
        <v>64</v>
      </c>
    </row>
    <row r="2" spans="1:22" x14ac:dyDescent="0.25">
      <c r="V2" s="2" t="s">
        <v>65</v>
      </c>
    </row>
    <row r="3" spans="1:22" x14ac:dyDescent="0.25">
      <c r="V3" s="2" t="s">
        <v>66</v>
      </c>
    </row>
    <row r="4" spans="1:22" x14ac:dyDescent="0.25">
      <c r="V4" s="2" t="s">
        <v>67</v>
      </c>
    </row>
    <row r="5" spans="1:22" x14ac:dyDescent="0.25">
      <c r="V5" s="2"/>
    </row>
    <row r="7" spans="1:22" ht="18.75" x14ac:dyDescent="0.25">
      <c r="A7" s="118" t="s">
        <v>167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</row>
    <row r="8" spans="1:2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8.75" x14ac:dyDescent="0.3">
      <c r="A9" s="120" t="s">
        <v>69</v>
      </c>
      <c r="B9" s="121" t="s">
        <v>168</v>
      </c>
      <c r="C9" s="121" t="s">
        <v>169</v>
      </c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</row>
    <row r="10" spans="1:22" ht="15.75" x14ac:dyDescent="0.25">
      <c r="A10" s="120"/>
      <c r="B10" s="122"/>
      <c r="C10" s="123" t="s">
        <v>170</v>
      </c>
      <c r="D10" s="124"/>
      <c r="E10" s="124"/>
      <c r="F10" s="125"/>
      <c r="G10" s="126" t="s">
        <v>171</v>
      </c>
      <c r="H10" s="127"/>
      <c r="I10" s="127"/>
      <c r="J10" s="127"/>
      <c r="K10" s="126" t="s">
        <v>172</v>
      </c>
      <c r="L10" s="127"/>
      <c r="M10" s="127"/>
      <c r="N10" s="127"/>
      <c r="O10" s="126" t="s">
        <v>173</v>
      </c>
      <c r="P10" s="127"/>
      <c r="Q10" s="127"/>
      <c r="R10" s="127"/>
      <c r="S10" s="128" t="s">
        <v>174</v>
      </c>
      <c r="T10" s="128"/>
      <c r="U10" s="128"/>
      <c r="V10" s="128"/>
    </row>
    <row r="11" spans="1:22" ht="94.5" x14ac:dyDescent="0.25">
      <c r="A11" s="10"/>
      <c r="B11" s="10"/>
      <c r="C11" s="7" t="s">
        <v>108</v>
      </c>
      <c r="D11" s="8" t="s">
        <v>109</v>
      </c>
      <c r="E11" s="8">
        <v>2017</v>
      </c>
      <c r="F11" s="5" t="s">
        <v>175</v>
      </c>
      <c r="G11" s="7" t="s">
        <v>108</v>
      </c>
      <c r="H11" s="8" t="s">
        <v>109</v>
      </c>
      <c r="I11" s="8">
        <v>2017</v>
      </c>
      <c r="J11" s="5" t="s">
        <v>175</v>
      </c>
      <c r="K11" s="7" t="s">
        <v>108</v>
      </c>
      <c r="L11" s="8" t="s">
        <v>109</v>
      </c>
      <c r="M11" s="8">
        <v>2017</v>
      </c>
      <c r="N11" s="5" t="s">
        <v>175</v>
      </c>
      <c r="O11" s="7" t="s">
        <v>108</v>
      </c>
      <c r="P11" s="8" t="s">
        <v>109</v>
      </c>
      <c r="Q11" s="8">
        <v>2017</v>
      </c>
      <c r="R11" s="5" t="s">
        <v>175</v>
      </c>
      <c r="S11" s="7" t="s">
        <v>108</v>
      </c>
      <c r="T11" s="8" t="s">
        <v>109</v>
      </c>
      <c r="U11" s="8">
        <v>2017</v>
      </c>
      <c r="V11" s="5" t="s">
        <v>175</v>
      </c>
    </row>
    <row r="12" spans="1:22" x14ac:dyDescent="0.25">
      <c r="A12" s="6">
        <v>1</v>
      </c>
      <c r="B12" s="6">
        <v>2</v>
      </c>
      <c r="C12" s="66">
        <v>3</v>
      </c>
      <c r="D12" s="66">
        <v>4</v>
      </c>
      <c r="E12" s="66"/>
      <c r="F12" s="66">
        <v>5</v>
      </c>
      <c r="G12" s="66">
        <v>6</v>
      </c>
      <c r="H12" s="66">
        <v>7</v>
      </c>
      <c r="I12" s="66"/>
      <c r="J12" s="66">
        <v>8</v>
      </c>
      <c r="K12" s="66">
        <v>9</v>
      </c>
      <c r="L12" s="66">
        <v>10</v>
      </c>
      <c r="M12" s="66"/>
      <c r="N12" s="66">
        <v>11</v>
      </c>
      <c r="O12" s="66">
        <v>12</v>
      </c>
      <c r="P12" s="66">
        <v>13</v>
      </c>
      <c r="Q12" s="66"/>
      <c r="R12" s="66">
        <v>14</v>
      </c>
      <c r="S12" s="66">
        <v>15</v>
      </c>
      <c r="T12" s="66">
        <v>16</v>
      </c>
      <c r="U12" s="66"/>
      <c r="V12" s="66">
        <v>17</v>
      </c>
    </row>
    <row r="13" spans="1:22" ht="37.5" x14ac:dyDescent="0.25">
      <c r="A13" s="67">
        <v>1</v>
      </c>
      <c r="B13" s="68" t="s">
        <v>176</v>
      </c>
      <c r="C13" s="69"/>
      <c r="D13" s="69"/>
      <c r="E13" s="69"/>
      <c r="F13" s="70"/>
      <c r="G13" s="69" t="s">
        <v>177</v>
      </c>
      <c r="H13" s="69" t="s">
        <v>177</v>
      </c>
      <c r="I13" s="69"/>
      <c r="J13" s="70"/>
      <c r="K13" s="69" t="s">
        <v>177</v>
      </c>
      <c r="L13" s="69" t="s">
        <v>177</v>
      </c>
      <c r="M13" s="69"/>
      <c r="N13" s="70"/>
      <c r="O13" s="69" t="s">
        <v>177</v>
      </c>
      <c r="P13" s="69" t="s">
        <v>177</v>
      </c>
      <c r="Q13" s="69"/>
      <c r="R13" s="70"/>
      <c r="S13" s="69" t="s">
        <v>177</v>
      </c>
      <c r="T13" s="69" t="s">
        <v>177</v>
      </c>
      <c r="U13" s="69"/>
      <c r="V13" s="70"/>
    </row>
    <row r="14" spans="1:22" ht="37.5" x14ac:dyDescent="0.25">
      <c r="A14" s="67" t="s">
        <v>178</v>
      </c>
      <c r="B14" s="68" t="s">
        <v>179</v>
      </c>
      <c r="C14" s="69" t="s">
        <v>177</v>
      </c>
      <c r="D14" s="69" t="s">
        <v>177</v>
      </c>
      <c r="E14" s="69"/>
      <c r="F14" s="70"/>
      <c r="G14" s="69" t="s">
        <v>177</v>
      </c>
      <c r="H14" s="69" t="s">
        <v>177</v>
      </c>
      <c r="I14" s="69"/>
      <c r="J14" s="70"/>
      <c r="K14" s="69" t="s">
        <v>177</v>
      </c>
      <c r="L14" s="69" t="s">
        <v>177</v>
      </c>
      <c r="M14" s="69"/>
      <c r="N14" s="70"/>
      <c r="O14" s="69" t="s">
        <v>177</v>
      </c>
      <c r="P14" s="69" t="s">
        <v>177</v>
      </c>
      <c r="Q14" s="69"/>
      <c r="R14" s="70"/>
      <c r="S14" s="69" t="s">
        <v>177</v>
      </c>
      <c r="T14" s="69" t="s">
        <v>177</v>
      </c>
      <c r="U14" s="69"/>
      <c r="V14" s="70"/>
    </row>
    <row r="15" spans="1:22" ht="37.5" x14ac:dyDescent="0.25">
      <c r="A15" s="67" t="s">
        <v>180</v>
      </c>
      <c r="B15" s="68" t="s">
        <v>181</v>
      </c>
      <c r="C15" s="69">
        <v>103</v>
      </c>
      <c r="D15" s="69">
        <v>208</v>
      </c>
      <c r="E15" s="69">
        <v>252</v>
      </c>
      <c r="F15" s="71">
        <f>((E15-D15)/D15)</f>
        <v>0.21153846153846154</v>
      </c>
      <c r="G15" s="69" t="s">
        <v>177</v>
      </c>
      <c r="H15" s="69" t="s">
        <v>177</v>
      </c>
      <c r="I15" s="69" t="s">
        <v>177</v>
      </c>
      <c r="J15" s="70"/>
      <c r="K15" s="69" t="s">
        <v>177</v>
      </c>
      <c r="L15" s="69" t="s">
        <v>177</v>
      </c>
      <c r="M15" s="69" t="s">
        <v>177</v>
      </c>
      <c r="N15" s="70"/>
      <c r="O15" s="69" t="s">
        <v>177</v>
      </c>
      <c r="P15" s="69" t="s">
        <v>177</v>
      </c>
      <c r="Q15" s="69" t="s">
        <v>177</v>
      </c>
      <c r="R15" s="70"/>
      <c r="S15" s="69" t="s">
        <v>177</v>
      </c>
      <c r="T15" s="69" t="s">
        <v>177</v>
      </c>
      <c r="U15" s="69" t="s">
        <v>177</v>
      </c>
      <c r="V15" s="70"/>
    </row>
    <row r="16" spans="1:22" ht="37.5" x14ac:dyDescent="0.25">
      <c r="A16" s="67" t="s">
        <v>182</v>
      </c>
      <c r="B16" s="68" t="s">
        <v>183</v>
      </c>
      <c r="C16" s="69" t="s">
        <v>177</v>
      </c>
      <c r="D16" s="69" t="s">
        <v>177</v>
      </c>
      <c r="E16" s="69"/>
      <c r="F16" s="71"/>
      <c r="G16" s="69" t="s">
        <v>177</v>
      </c>
      <c r="H16" s="69" t="s">
        <v>177</v>
      </c>
      <c r="I16" s="69"/>
      <c r="J16" s="70"/>
      <c r="K16" s="69" t="s">
        <v>177</v>
      </c>
      <c r="L16" s="69" t="s">
        <v>177</v>
      </c>
      <c r="M16" s="69"/>
      <c r="N16" s="70"/>
      <c r="O16" s="69" t="s">
        <v>177</v>
      </c>
      <c r="P16" s="69" t="s">
        <v>177</v>
      </c>
      <c r="Q16" s="69"/>
      <c r="R16" s="70"/>
      <c r="S16" s="69" t="s">
        <v>177</v>
      </c>
      <c r="T16" s="69" t="s">
        <v>177</v>
      </c>
      <c r="U16" s="69"/>
      <c r="V16" s="70"/>
    </row>
    <row r="17" spans="1:22" ht="18.75" x14ac:dyDescent="0.25">
      <c r="A17" s="72" t="s">
        <v>184</v>
      </c>
      <c r="B17" s="68" t="s">
        <v>185</v>
      </c>
      <c r="C17" s="69">
        <v>1</v>
      </c>
      <c r="D17" s="69">
        <v>1</v>
      </c>
      <c r="E17" s="69">
        <v>1</v>
      </c>
      <c r="F17" s="71">
        <f t="shared" ref="F17" si="0">((E17-D17)/D17)</f>
        <v>0</v>
      </c>
      <c r="G17" s="69" t="s">
        <v>177</v>
      </c>
      <c r="H17" s="69" t="s">
        <v>177</v>
      </c>
      <c r="I17" s="69"/>
      <c r="J17" s="70"/>
      <c r="K17" s="69" t="s">
        <v>177</v>
      </c>
      <c r="L17" s="69" t="s">
        <v>177</v>
      </c>
      <c r="M17" s="69" t="s">
        <v>177</v>
      </c>
      <c r="N17" s="70"/>
      <c r="O17" s="69" t="s">
        <v>177</v>
      </c>
      <c r="P17" s="69" t="s">
        <v>177</v>
      </c>
      <c r="Q17" s="69" t="s">
        <v>177</v>
      </c>
      <c r="R17" s="70"/>
      <c r="S17" s="69" t="s">
        <v>177</v>
      </c>
      <c r="T17" s="69" t="s">
        <v>177</v>
      </c>
      <c r="U17" s="69" t="s">
        <v>177</v>
      </c>
      <c r="V17" s="70"/>
    </row>
    <row r="18" spans="1:22" ht="37.5" x14ac:dyDescent="0.25">
      <c r="A18" s="72" t="s">
        <v>186</v>
      </c>
      <c r="B18" s="68" t="s">
        <v>187</v>
      </c>
      <c r="C18" s="69" t="s">
        <v>177</v>
      </c>
      <c r="D18" s="69" t="s">
        <v>177</v>
      </c>
      <c r="E18" s="69"/>
      <c r="F18" s="71"/>
      <c r="G18" s="69" t="s">
        <v>177</v>
      </c>
      <c r="H18" s="69" t="s">
        <v>177</v>
      </c>
      <c r="I18" s="69"/>
      <c r="J18" s="70"/>
      <c r="K18" s="69" t="s">
        <v>177</v>
      </c>
      <c r="L18" s="69" t="s">
        <v>177</v>
      </c>
      <c r="M18" s="69"/>
      <c r="N18" s="70"/>
      <c r="O18" s="69" t="s">
        <v>177</v>
      </c>
      <c r="P18" s="69" t="s">
        <v>177</v>
      </c>
      <c r="Q18" s="69"/>
      <c r="R18" s="70"/>
      <c r="S18" s="69" t="s">
        <v>177</v>
      </c>
      <c r="T18" s="69" t="s">
        <v>177</v>
      </c>
      <c r="U18" s="69"/>
      <c r="V18" s="70"/>
    </row>
    <row r="19" spans="1:22" ht="18.75" x14ac:dyDescent="0.3">
      <c r="A19" s="72" t="s">
        <v>188</v>
      </c>
      <c r="B19" s="73" t="s">
        <v>189</v>
      </c>
      <c r="C19" s="69" t="s">
        <v>177</v>
      </c>
      <c r="D19" s="69" t="s">
        <v>177</v>
      </c>
      <c r="E19" s="69"/>
      <c r="F19" s="71"/>
      <c r="G19" s="69" t="s">
        <v>177</v>
      </c>
      <c r="H19" s="69" t="s">
        <v>177</v>
      </c>
      <c r="I19" s="69"/>
      <c r="J19" s="70"/>
      <c r="K19" s="69" t="s">
        <v>177</v>
      </c>
      <c r="L19" s="69" t="s">
        <v>177</v>
      </c>
      <c r="M19" s="69"/>
      <c r="N19" s="70"/>
      <c r="O19" s="69" t="s">
        <v>177</v>
      </c>
      <c r="P19" s="69" t="s">
        <v>177</v>
      </c>
      <c r="Q19" s="69"/>
      <c r="R19" s="70"/>
      <c r="S19" s="69" t="s">
        <v>177</v>
      </c>
      <c r="T19" s="69" t="s">
        <v>177</v>
      </c>
      <c r="U19" s="69"/>
      <c r="V19" s="70"/>
    </row>
    <row r="20" spans="1:22" ht="18.75" x14ac:dyDescent="0.3">
      <c r="A20" s="74">
        <v>2</v>
      </c>
      <c r="B20" s="73" t="s">
        <v>190</v>
      </c>
      <c r="C20" s="69" t="s">
        <v>177</v>
      </c>
      <c r="D20" s="69" t="s">
        <v>177</v>
      </c>
      <c r="E20" s="69"/>
      <c r="F20" s="71"/>
      <c r="G20" s="69" t="s">
        <v>177</v>
      </c>
      <c r="H20" s="69" t="s">
        <v>177</v>
      </c>
      <c r="I20" s="69"/>
      <c r="J20" s="70"/>
      <c r="K20" s="69" t="s">
        <v>177</v>
      </c>
      <c r="L20" s="69" t="s">
        <v>177</v>
      </c>
      <c r="M20" s="69"/>
      <c r="N20" s="70"/>
      <c r="O20" s="69" t="s">
        <v>177</v>
      </c>
      <c r="P20" s="69" t="s">
        <v>177</v>
      </c>
      <c r="Q20" s="69"/>
      <c r="R20" s="70"/>
      <c r="S20" s="69" t="s">
        <v>177</v>
      </c>
      <c r="T20" s="69" t="s">
        <v>177</v>
      </c>
      <c r="U20" s="69"/>
      <c r="V20" s="70"/>
    </row>
    <row r="21" spans="1:22" ht="37.5" x14ac:dyDescent="0.25">
      <c r="A21" s="75" t="s">
        <v>191</v>
      </c>
      <c r="B21" s="68" t="s">
        <v>192</v>
      </c>
      <c r="C21" s="69" t="s">
        <v>177</v>
      </c>
      <c r="D21" s="69" t="s">
        <v>177</v>
      </c>
      <c r="E21" s="69"/>
      <c r="F21" s="71"/>
      <c r="G21" s="69" t="s">
        <v>177</v>
      </c>
      <c r="H21" s="69" t="s">
        <v>177</v>
      </c>
      <c r="I21" s="69"/>
      <c r="J21" s="70"/>
      <c r="K21" s="69" t="s">
        <v>177</v>
      </c>
      <c r="L21" s="69" t="s">
        <v>177</v>
      </c>
      <c r="M21" s="69"/>
      <c r="N21" s="70"/>
      <c r="O21" s="69" t="s">
        <v>177</v>
      </c>
      <c r="P21" s="69" t="s">
        <v>177</v>
      </c>
      <c r="Q21" s="69"/>
      <c r="R21" s="70"/>
      <c r="S21" s="69" t="s">
        <v>177</v>
      </c>
      <c r="T21" s="69" t="s">
        <v>177</v>
      </c>
      <c r="U21" s="69"/>
      <c r="V21" s="70"/>
    </row>
    <row r="22" spans="1:22" ht="37.5" x14ac:dyDescent="0.25">
      <c r="A22" s="75" t="s">
        <v>193</v>
      </c>
      <c r="B22" s="68" t="s">
        <v>194</v>
      </c>
      <c r="C22" s="69" t="s">
        <v>177</v>
      </c>
      <c r="D22" s="69" t="s">
        <v>177</v>
      </c>
      <c r="E22" s="69"/>
      <c r="F22" s="71"/>
      <c r="G22" s="69" t="s">
        <v>177</v>
      </c>
      <c r="H22" s="69" t="s">
        <v>177</v>
      </c>
      <c r="I22" s="69"/>
      <c r="J22" s="70"/>
      <c r="K22" s="69" t="s">
        <v>177</v>
      </c>
      <c r="L22" s="69" t="s">
        <v>177</v>
      </c>
      <c r="M22" s="69"/>
      <c r="N22" s="70"/>
      <c r="O22" s="69" t="s">
        <v>177</v>
      </c>
      <c r="P22" s="69" t="s">
        <v>177</v>
      </c>
      <c r="Q22" s="69"/>
      <c r="R22" s="70"/>
      <c r="S22" s="69" t="s">
        <v>177</v>
      </c>
      <c r="T22" s="69" t="s">
        <v>177</v>
      </c>
      <c r="U22" s="69"/>
      <c r="V22" s="70"/>
    </row>
    <row r="23" spans="1:22" ht="18.75" x14ac:dyDescent="0.25">
      <c r="A23" s="75" t="s">
        <v>195</v>
      </c>
      <c r="B23" s="68" t="s">
        <v>196</v>
      </c>
      <c r="C23" s="69" t="s">
        <v>177</v>
      </c>
      <c r="D23" s="69" t="s">
        <v>177</v>
      </c>
      <c r="E23" s="69"/>
      <c r="F23" s="71"/>
      <c r="G23" s="69" t="s">
        <v>177</v>
      </c>
      <c r="H23" s="69" t="s">
        <v>177</v>
      </c>
      <c r="I23" s="69"/>
      <c r="J23" s="70"/>
      <c r="K23" s="69" t="s">
        <v>177</v>
      </c>
      <c r="L23" s="69" t="s">
        <v>177</v>
      </c>
      <c r="M23" s="69"/>
      <c r="N23" s="70"/>
      <c r="O23" s="69" t="s">
        <v>177</v>
      </c>
      <c r="P23" s="69" t="s">
        <v>177</v>
      </c>
      <c r="Q23" s="69"/>
      <c r="R23" s="70"/>
      <c r="S23" s="69" t="s">
        <v>177</v>
      </c>
      <c r="T23" s="69" t="s">
        <v>177</v>
      </c>
      <c r="U23" s="69"/>
      <c r="V23" s="70"/>
    </row>
    <row r="24" spans="1:22" ht="37.5" x14ac:dyDescent="0.25">
      <c r="A24" s="75" t="s">
        <v>197</v>
      </c>
      <c r="B24" s="68" t="s">
        <v>181</v>
      </c>
      <c r="C24" s="69" t="s">
        <v>177</v>
      </c>
      <c r="D24" s="69" t="s">
        <v>177</v>
      </c>
      <c r="E24" s="69"/>
      <c r="F24" s="71"/>
      <c r="G24" s="69" t="s">
        <v>177</v>
      </c>
      <c r="H24" s="69" t="s">
        <v>177</v>
      </c>
      <c r="I24" s="69"/>
      <c r="J24" s="70"/>
      <c r="K24" s="69" t="s">
        <v>177</v>
      </c>
      <c r="L24" s="69" t="s">
        <v>177</v>
      </c>
      <c r="M24" s="69"/>
      <c r="N24" s="70"/>
      <c r="O24" s="69" t="s">
        <v>177</v>
      </c>
      <c r="P24" s="69" t="s">
        <v>177</v>
      </c>
      <c r="Q24" s="69"/>
      <c r="R24" s="70"/>
      <c r="S24" s="69" t="s">
        <v>177</v>
      </c>
      <c r="T24" s="69" t="s">
        <v>177</v>
      </c>
      <c r="U24" s="69"/>
      <c r="V24" s="70"/>
    </row>
    <row r="25" spans="1:22" ht="37.5" x14ac:dyDescent="0.25">
      <c r="A25" s="75" t="s">
        <v>198</v>
      </c>
      <c r="B25" s="68" t="s">
        <v>183</v>
      </c>
      <c r="C25" s="69" t="s">
        <v>177</v>
      </c>
      <c r="D25" s="69" t="s">
        <v>177</v>
      </c>
      <c r="E25" s="69"/>
      <c r="F25" s="71"/>
      <c r="G25" s="69" t="s">
        <v>177</v>
      </c>
      <c r="H25" s="69" t="s">
        <v>177</v>
      </c>
      <c r="I25" s="69"/>
      <c r="J25" s="70"/>
      <c r="K25" s="69" t="s">
        <v>177</v>
      </c>
      <c r="L25" s="69" t="s">
        <v>177</v>
      </c>
      <c r="M25" s="69"/>
      <c r="N25" s="70"/>
      <c r="O25" s="69" t="s">
        <v>177</v>
      </c>
      <c r="P25" s="69" t="s">
        <v>177</v>
      </c>
      <c r="Q25" s="69"/>
      <c r="R25" s="70"/>
      <c r="S25" s="69" t="s">
        <v>177</v>
      </c>
      <c r="T25" s="69" t="s">
        <v>177</v>
      </c>
      <c r="U25" s="69"/>
      <c r="V25" s="70"/>
    </row>
    <row r="26" spans="1:22" ht="18.75" x14ac:dyDescent="0.25">
      <c r="A26" s="76" t="s">
        <v>199</v>
      </c>
      <c r="B26" s="68" t="s">
        <v>185</v>
      </c>
      <c r="C26" s="69" t="s">
        <v>177</v>
      </c>
      <c r="D26" s="69" t="s">
        <v>177</v>
      </c>
      <c r="E26" s="69"/>
      <c r="F26" s="71"/>
      <c r="G26" s="69" t="s">
        <v>177</v>
      </c>
      <c r="H26" s="69" t="s">
        <v>177</v>
      </c>
      <c r="I26" s="69"/>
      <c r="J26" s="70"/>
      <c r="K26" s="69" t="s">
        <v>177</v>
      </c>
      <c r="L26" s="69" t="s">
        <v>177</v>
      </c>
      <c r="M26" s="69"/>
      <c r="N26" s="70"/>
      <c r="O26" s="69" t="s">
        <v>177</v>
      </c>
      <c r="P26" s="69" t="s">
        <v>177</v>
      </c>
      <c r="Q26" s="69"/>
      <c r="R26" s="70"/>
      <c r="S26" s="69" t="s">
        <v>177</v>
      </c>
      <c r="T26" s="69" t="s">
        <v>177</v>
      </c>
      <c r="U26" s="69"/>
      <c r="V26" s="70"/>
    </row>
    <row r="27" spans="1:22" ht="37.5" x14ac:dyDescent="0.25">
      <c r="A27" s="76" t="s">
        <v>200</v>
      </c>
      <c r="B27" s="68" t="s">
        <v>201</v>
      </c>
      <c r="C27" s="69" t="s">
        <v>177</v>
      </c>
      <c r="D27" s="69" t="s">
        <v>177</v>
      </c>
      <c r="E27" s="69"/>
      <c r="F27" s="71"/>
      <c r="G27" s="69" t="s">
        <v>177</v>
      </c>
      <c r="H27" s="69" t="s">
        <v>177</v>
      </c>
      <c r="I27" s="69"/>
      <c r="J27" s="69" t="s">
        <v>177</v>
      </c>
      <c r="K27" s="69" t="s">
        <v>177</v>
      </c>
      <c r="L27" s="69" t="s">
        <v>177</v>
      </c>
      <c r="M27" s="69"/>
      <c r="N27" s="69" t="s">
        <v>177</v>
      </c>
      <c r="O27" s="69" t="s">
        <v>177</v>
      </c>
      <c r="P27" s="69" t="s">
        <v>177</v>
      </c>
      <c r="Q27" s="69"/>
      <c r="R27" s="69" t="s">
        <v>177</v>
      </c>
      <c r="S27" s="69" t="s">
        <v>177</v>
      </c>
      <c r="T27" s="69" t="s">
        <v>177</v>
      </c>
      <c r="U27" s="69"/>
      <c r="V27" s="69" t="s">
        <v>177</v>
      </c>
    </row>
    <row r="28" spans="1:22" ht="18.75" x14ac:dyDescent="0.25">
      <c r="A28" s="76" t="s">
        <v>202</v>
      </c>
      <c r="B28" s="68" t="s">
        <v>189</v>
      </c>
      <c r="C28" s="69" t="s">
        <v>177</v>
      </c>
      <c r="D28" s="69" t="s">
        <v>177</v>
      </c>
      <c r="E28" s="69"/>
      <c r="F28" s="71"/>
      <c r="G28" s="69" t="s">
        <v>177</v>
      </c>
      <c r="H28" s="69" t="s">
        <v>177</v>
      </c>
      <c r="I28" s="69"/>
      <c r="J28" s="69" t="s">
        <v>177</v>
      </c>
      <c r="K28" s="69" t="s">
        <v>177</v>
      </c>
      <c r="L28" s="69" t="s">
        <v>177</v>
      </c>
      <c r="M28" s="69"/>
      <c r="N28" s="69" t="s">
        <v>177</v>
      </c>
      <c r="O28" s="69" t="s">
        <v>177</v>
      </c>
      <c r="P28" s="69" t="s">
        <v>177</v>
      </c>
      <c r="Q28" s="69"/>
      <c r="R28" s="69" t="s">
        <v>177</v>
      </c>
      <c r="S28" s="69" t="s">
        <v>177</v>
      </c>
      <c r="T28" s="69" t="s">
        <v>177</v>
      </c>
      <c r="U28" s="69"/>
      <c r="V28" s="69" t="s">
        <v>177</v>
      </c>
    </row>
    <row r="29" spans="1:22" ht="18.75" x14ac:dyDescent="0.25">
      <c r="A29" s="75">
        <v>3</v>
      </c>
      <c r="B29" s="68" t="s">
        <v>203</v>
      </c>
      <c r="C29" s="69">
        <v>103</v>
      </c>
      <c r="D29" s="69">
        <v>208</v>
      </c>
      <c r="E29" s="69">
        <v>252</v>
      </c>
      <c r="F29" s="71">
        <f>((E29-D29)/D29)</f>
        <v>0.21153846153846154</v>
      </c>
      <c r="G29" s="69" t="s">
        <v>177</v>
      </c>
      <c r="H29" s="69" t="s">
        <v>177</v>
      </c>
      <c r="I29" s="69"/>
      <c r="J29" s="69" t="s">
        <v>177</v>
      </c>
      <c r="K29" s="69" t="s">
        <v>177</v>
      </c>
      <c r="L29" s="69" t="s">
        <v>177</v>
      </c>
      <c r="M29" s="69"/>
      <c r="N29" s="69" t="s">
        <v>177</v>
      </c>
      <c r="O29" s="69" t="s">
        <v>177</v>
      </c>
      <c r="P29" s="69" t="s">
        <v>177</v>
      </c>
      <c r="Q29" s="69"/>
      <c r="R29" s="69" t="s">
        <v>177</v>
      </c>
      <c r="S29" s="69" t="s">
        <v>177</v>
      </c>
      <c r="T29" s="69" t="s">
        <v>177</v>
      </c>
      <c r="U29" s="69"/>
      <c r="V29" s="69" t="s">
        <v>177</v>
      </c>
    </row>
    <row r="30" spans="1:22" ht="37.5" x14ac:dyDescent="0.25">
      <c r="A30" s="76" t="s">
        <v>204</v>
      </c>
      <c r="B30" s="68" t="s">
        <v>205</v>
      </c>
      <c r="C30" s="69">
        <v>103</v>
      </c>
      <c r="D30" s="69">
        <v>208</v>
      </c>
      <c r="E30" s="69">
        <v>252</v>
      </c>
      <c r="F30" s="71">
        <f>((E30-D30)/D30)</f>
        <v>0.21153846153846154</v>
      </c>
      <c r="G30" s="69" t="s">
        <v>177</v>
      </c>
      <c r="H30" s="69" t="s">
        <v>177</v>
      </c>
      <c r="I30" s="69"/>
      <c r="J30" s="69" t="s">
        <v>177</v>
      </c>
      <c r="K30" s="69" t="s">
        <v>177</v>
      </c>
      <c r="L30" s="69" t="s">
        <v>177</v>
      </c>
      <c r="M30" s="69"/>
      <c r="N30" s="69" t="s">
        <v>177</v>
      </c>
      <c r="O30" s="69" t="s">
        <v>177</v>
      </c>
      <c r="P30" s="69" t="s">
        <v>177</v>
      </c>
      <c r="Q30" s="69"/>
      <c r="R30" s="69" t="s">
        <v>177</v>
      </c>
      <c r="S30" s="69" t="s">
        <v>177</v>
      </c>
      <c r="T30" s="69" t="s">
        <v>177</v>
      </c>
      <c r="U30" s="69"/>
      <c r="V30" s="69" t="s">
        <v>177</v>
      </c>
    </row>
    <row r="31" spans="1:22" ht="56.25" x14ac:dyDescent="0.25">
      <c r="A31" s="76" t="s">
        <v>206</v>
      </c>
      <c r="B31" s="68" t="s">
        <v>207</v>
      </c>
      <c r="C31" s="69" t="s">
        <v>177</v>
      </c>
      <c r="D31" s="69" t="s">
        <v>177</v>
      </c>
      <c r="E31" s="69">
        <v>0</v>
      </c>
      <c r="F31" s="70"/>
      <c r="G31" s="69" t="s">
        <v>177</v>
      </c>
      <c r="H31" s="69" t="s">
        <v>177</v>
      </c>
      <c r="I31" s="69"/>
      <c r="J31" s="69" t="s">
        <v>177</v>
      </c>
      <c r="K31" s="69" t="s">
        <v>177</v>
      </c>
      <c r="L31" s="69" t="s">
        <v>177</v>
      </c>
      <c r="M31" s="69"/>
      <c r="N31" s="69" t="s">
        <v>177</v>
      </c>
      <c r="O31" s="69" t="s">
        <v>177</v>
      </c>
      <c r="P31" s="69" t="s">
        <v>177</v>
      </c>
      <c r="Q31" s="69"/>
      <c r="R31" s="69" t="s">
        <v>177</v>
      </c>
      <c r="S31" s="69" t="s">
        <v>177</v>
      </c>
      <c r="T31" s="69" t="s">
        <v>177</v>
      </c>
      <c r="U31" s="69"/>
      <c r="V31" s="69" t="s">
        <v>177</v>
      </c>
    </row>
    <row r="32" spans="1:22" ht="37.5" x14ac:dyDescent="0.25">
      <c r="A32" s="75" t="s">
        <v>208</v>
      </c>
      <c r="B32" s="68" t="s">
        <v>209</v>
      </c>
      <c r="C32" s="69" t="s">
        <v>177</v>
      </c>
      <c r="D32" s="69" t="s">
        <v>177</v>
      </c>
      <c r="E32" s="69">
        <v>0</v>
      </c>
      <c r="F32" s="70"/>
      <c r="G32" s="69" t="s">
        <v>177</v>
      </c>
      <c r="H32" s="69" t="s">
        <v>177</v>
      </c>
      <c r="I32" s="69"/>
      <c r="J32" s="69" t="s">
        <v>177</v>
      </c>
      <c r="K32" s="69" t="s">
        <v>177</v>
      </c>
      <c r="L32" s="69" t="s">
        <v>177</v>
      </c>
      <c r="M32" s="69"/>
      <c r="N32" s="69" t="s">
        <v>177</v>
      </c>
      <c r="O32" s="69" t="s">
        <v>177</v>
      </c>
      <c r="P32" s="69" t="s">
        <v>177</v>
      </c>
      <c r="Q32" s="69"/>
      <c r="R32" s="69" t="s">
        <v>177</v>
      </c>
      <c r="S32" s="69" t="s">
        <v>177</v>
      </c>
      <c r="T32" s="69" t="s">
        <v>177</v>
      </c>
      <c r="U32" s="69"/>
      <c r="V32" s="69" t="s">
        <v>177</v>
      </c>
    </row>
    <row r="33" spans="1:22" ht="18.75" x14ac:dyDescent="0.25">
      <c r="A33" s="76" t="s">
        <v>210</v>
      </c>
      <c r="B33" s="68" t="s">
        <v>189</v>
      </c>
      <c r="C33" s="69" t="s">
        <v>177</v>
      </c>
      <c r="D33" s="69" t="s">
        <v>177</v>
      </c>
      <c r="E33" s="69"/>
      <c r="F33" s="70"/>
      <c r="G33" s="69" t="s">
        <v>177</v>
      </c>
      <c r="H33" s="69" t="s">
        <v>177</v>
      </c>
      <c r="I33" s="69"/>
      <c r="J33" s="69" t="s">
        <v>177</v>
      </c>
      <c r="K33" s="69" t="s">
        <v>177</v>
      </c>
      <c r="L33" s="69" t="s">
        <v>177</v>
      </c>
      <c r="M33" s="69"/>
      <c r="N33" s="69" t="s">
        <v>177</v>
      </c>
      <c r="O33" s="69" t="s">
        <v>177</v>
      </c>
      <c r="P33" s="69" t="s">
        <v>177</v>
      </c>
      <c r="Q33" s="69"/>
      <c r="R33" s="69" t="s">
        <v>177</v>
      </c>
      <c r="S33" s="69" t="s">
        <v>177</v>
      </c>
      <c r="T33" s="69" t="s">
        <v>177</v>
      </c>
      <c r="U33" s="69"/>
      <c r="V33" s="69" t="s">
        <v>177</v>
      </c>
    </row>
    <row r="37" spans="1:22" x14ac:dyDescent="0.25">
      <c r="A37" s="77"/>
    </row>
  </sheetData>
  <mergeCells count="9">
    <mergeCell ref="A7:V7"/>
    <mergeCell ref="A9:A10"/>
    <mergeCell ref="B9:B10"/>
    <mergeCell ref="C9:V9"/>
    <mergeCell ref="C10:F10"/>
    <mergeCell ref="G10:J10"/>
    <mergeCell ref="K10:N10"/>
    <mergeCell ref="O10:R10"/>
    <mergeCell ref="S10:V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Офис ООО РЭТ</vt:lpstr>
      <vt:lpstr>Телефонная связь</vt:lpstr>
      <vt:lpstr>Работа с потребителями</vt:lpstr>
      <vt:lpstr>кол-во потребителей</vt:lpstr>
      <vt:lpstr>Объекты ЭСХ</vt:lpstr>
      <vt:lpstr>Уровень износа</vt:lpstr>
      <vt:lpstr>кол-вл точек поставки ээ</vt:lpstr>
      <vt:lpstr>О наличии свободной мощности</vt:lpstr>
      <vt:lpstr>Инф о кол-ве ТП</vt:lpstr>
      <vt:lpstr>Инф о прекращениях подачи ээ</vt:lpstr>
      <vt:lpstr>Лист2</vt:lpstr>
      <vt:lpstr>M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User</cp:lastModifiedBy>
  <dcterms:created xsi:type="dcterms:W3CDTF">2017-02-13T15:22:59Z</dcterms:created>
  <dcterms:modified xsi:type="dcterms:W3CDTF">2018-08-09T09:22:00Z</dcterms:modified>
  <cp:category/>
</cp:coreProperties>
</file>