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<sst xmlns="http://schemas.openxmlformats.org/spreadsheetml/2006/main" count="355" uniqueCount="224">
  <si>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</si>
  <si>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</si>
  <si>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</si>
  <si>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</si>
  <si>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</si>
  <si>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Эл.потребление июньь</t>
  </si>
  <si>
    <t>Время работы в мес.</t>
  </si>
  <si>
    <t>Эл.потребление декабрьь</t>
  </si>
  <si>
    <t>Мощность   декабрьь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</si>
  <si>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</si>
  <si>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</si>
  <si>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</si>
  <si>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</si>
  <si>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</si>
  <si>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</si>
  <si>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</si>
  <si>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</si>
  <si>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</si>
  <si>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кВт.ч</t>
  </si>
  <si>
    <t>час.</t>
  </si>
  <si>
    <t xml:space="preserve">P кВт 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</si>
  <si>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</si>
  <si>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</si>
  <si>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</si>
  <si>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</si>
  <si>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</si>
  <si>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</si>
  <si>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</si>
  <si>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</si>
  <si>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</si>
  <si>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</si>
  <si>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</si>
  <si>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</si>
  <si>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</si>
  <si>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</si>
  <si>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</si>
  <si>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</si>
  <si>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</si>
  <si>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</si>
  <si>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</si>
  <si>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</si>
  <si>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</si>
  <si>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</si>
  <si>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</si>
  <si>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>ПС КС-3 КЛ 6 кВ №48, ТП3075</t>
  </si>
  <si>
    <t xml:space="preserve">ф2 Бакром </t>
  </si>
  <si>
    <t>ф3 Бакром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</si>
  <si>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</si>
  <si>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</si>
  <si>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</si>
  <si>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</si>
  <si>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</si>
  <si>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</si>
  <si>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</si>
  <si>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</si>
  <si>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</si>
  <si>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</si>
  <si>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АС-2 ВЛ 202 №311 ТП 3109</t>
  </si>
  <si>
    <t>Комкина</t>
  </si>
  <si>
    <t>ПС Ас -2 ВЛ 6кВ Л-205 №35 ТП 3035</t>
  </si>
  <si>
    <t>ф.Стройсити</t>
  </si>
  <si>
    <t>ПС КС -3 Л 326, Л-101, Л348 ф.19 ТП 3092</t>
  </si>
  <si>
    <t>фИдеал</t>
  </si>
  <si>
    <t>АС -8 ВЛ №804, ТП 1607</t>
  </si>
  <si>
    <t>ООО"АКП"</t>
  </si>
  <si>
    <t>АС -8 ВЛ 804 ТП 1652</t>
  </si>
  <si>
    <t>АС-5 ВЛ 10кВ №501 ТП 1218</t>
  </si>
  <si>
    <t>Тихий Дон</t>
  </si>
  <si>
    <t>АС-14 ВЛ-1406 ТП 1083</t>
  </si>
  <si>
    <t>Витязь</t>
  </si>
  <si>
    <t>АС-14 ВЛ-1406 ТП 1608</t>
  </si>
  <si>
    <t>АС-14 ВЛ-1406 ТП 1051</t>
  </si>
  <si>
    <t>Заря</t>
  </si>
  <si>
    <t>АС-14 ВЛ-1406 ТП 1052</t>
  </si>
  <si>
    <t>АС-1 ВЛ-107 ТП 1211</t>
  </si>
  <si>
    <t>ОБК</t>
  </si>
  <si>
    <t>ПС Р4 ВЛ-441 ТП1602</t>
  </si>
  <si>
    <t>КП" Изумрудный"</t>
  </si>
  <si>
    <t>ПС Р4 ВЛ441 ТП1643</t>
  </si>
  <si>
    <t>ПС Р4 ВЛ441 ТП1704</t>
  </si>
  <si>
    <t>ПС Р4 ВЛ441 ТП 1705</t>
  </si>
  <si>
    <t>ПС АС 12 ВЛ 1207 ТП 1703</t>
  </si>
  <si>
    <t>НП СЗУЗП "Щепкин"</t>
  </si>
  <si>
    <t>ИТОГО:</t>
  </si>
  <si>
    <t>Директор ООО "РемЭнергоТранспорт"В.И.Савенков</t>
  </si>
  <si>
    <t>ПС АС 12 ВЛ 1207 ТП 1702</t>
  </si>
  <si>
    <t>ПС АС 6 ТП 1518</t>
  </si>
  <si>
    <t>НП "Старочеркасская Ривьера"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</si>
  <si>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</si>
  <si>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</si>
  <si>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</si>
  <si>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</si>
  <si>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</si>
  <si>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</si>
  <si>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</si>
  <si>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</si>
  <si>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</si>
  <si>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</si>
  <si>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</si>
  <si>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</si>
  <si>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</si>
  <si>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</si>
  <si>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АС8 ВЛ 805 ТП 1187</t>
  </si>
  <si>
    <t>СН2</t>
  </si>
  <si>
    <t>600/5</t>
  </si>
  <si>
    <t>120</t>
  </si>
  <si>
    <t>СТЭБ-04Н</t>
  </si>
  <si>
    <t>156294</t>
  </si>
  <si>
    <t>СН-2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</si>
  <si>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</si>
  <si>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</si>
  <si>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</si>
  <si>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</si>
  <si>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</si>
  <si>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</si>
  <si>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</si>
  <si>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</si>
  <si>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</si>
  <si>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</si>
  <si>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</si>
  <si>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</si>
  <si>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</si>
  <si>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</si>
  <si>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</si>
  <si>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</si>
  <si>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</si>
  <si>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</si>
  <si>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</si>
  <si>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</si>
  <si>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</si>
  <si>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</si>
  <si>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</si>
  <si>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</si>
  <si>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</si>
  <si>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</si>
  <si>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</si>
  <si>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</si>
  <si>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</si>
  <si>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</si>
  <si>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</si>
  <si>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</si>
  <si>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</si>
  <si>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</si>
  <si>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</si>
  <si>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1000/5</t>
  </si>
  <si>
    <t>200</t>
  </si>
  <si>
    <t>ООО "Бакром Плюс"</t>
  </si>
  <si>
    <t>г.Аксай, ул.Шолохова, 3</t>
  </si>
  <si>
    <t>КС 3, Л 52 ТП 3075</t>
  </si>
  <si>
    <t>400/5</t>
  </si>
  <si>
    <t>г.Аксай ул.Вартанова, 31</t>
  </si>
  <si>
    <t>КС-3 Л-48 ТП 3092 Т1</t>
  </si>
  <si>
    <t>КС-3 Л-48 ТП 3092 Т2</t>
  </si>
  <si>
    <t>100/5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</si>
  <si>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</si>
  <si>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</si>
  <si>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</si>
  <si>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</si>
  <si>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</si>
  <si>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</si>
  <si>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</si>
  <si>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</si>
  <si>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</si>
  <si>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</si>
  <si>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</si>
  <si>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</si>
  <si>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Аксайский район, ст.Ольгинская, ул.В.Луговая, 140-б</t>
  </si>
  <si>
    <t>80</t>
  </si>
  <si>
    <t>ВСЕГО:</t>
  </si>
  <si>
    <t>актов замеров мощности 20 декабря 2017 г. ООО "РемЭнергоТранспорт"</t>
  </si>
  <si>
    <t>Максим.мощ-ть замера, кВт</t>
  </si>
  <si>
    <t>п.Реконструктор, ул.Садовая,1</t>
  </si>
  <si>
    <t>ООО " АксайКоммуналПром"</t>
  </si>
  <si>
    <t>Аксайский район, п.Российский, 175м от ул.Речников</t>
  </si>
  <si>
    <t>АС-8, ВЛ-804, ТП-1652</t>
  </si>
  <si>
    <t>РИМ 889.01</t>
  </si>
  <si>
    <t>ООО "Аксай Коммунал Пром"</t>
  </si>
  <si>
    <t>Аксайский район, п.Российский ул.Фисташковая 8</t>
  </si>
  <si>
    <t>АС-8, ВЛ-804, ТП-1607</t>
  </si>
  <si>
    <t>ООО "Строй-Сити"</t>
  </si>
  <si>
    <t>Меркурий 230ART-03 PCIGN</t>
  </si>
  <si>
    <t>КС 3 Л 48 ТП 3078</t>
  </si>
  <si>
    <t>НЕВА МТ 323</t>
  </si>
  <si>
    <t>ООО "Элис Фэшн Рус"</t>
  </si>
  <si>
    <t>г.Ростов-на-Дону, 4 линия</t>
  </si>
  <si>
    <t>РП-2 КЛ-6 кВ № 2 ф18 ТП1313 Т1</t>
  </si>
  <si>
    <t>ИП Алешина</t>
  </si>
  <si>
    <t>КС-3 ВЛ №325 ТП3130 Т1</t>
  </si>
  <si>
    <t>КС-3 ВЛ №350 ТП3130 Т2</t>
  </si>
  <si>
    <t>ООО Идеал" - ООО "РЭТ"</t>
  </si>
  <si>
    <t>Меркурий 230 ART-03 PCIGN</t>
  </si>
  <si>
    <t>Меркурий 230 ART-03 CLN</t>
  </si>
  <si>
    <t>ООО "ОБК"</t>
  </si>
  <si>
    <t>АС-1 ВЛ-107 ТП 1211 Т1</t>
  </si>
  <si>
    <t>АС-1 ВЛ-105 ТП 1211 Т2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</si>
  <si>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</si>
  <si>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</si>
  <si>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</si>
  <si>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</si>
  <si>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</si>
  <si>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</si>
  <si>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</si>
  <si>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</si>
  <si>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</si>
  <si>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</si>
  <si>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</si>
  <si>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</si>
  <si>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</si>
  <si>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</si>
  <si>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</si>
  <si>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</si>
  <si>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ООО "СпецСтройМонтаж"</t>
  </si>
  <si>
    <t>ПС АС8 ВЛ 804 ТП 1673</t>
  </si>
  <si>
    <t>кВт</t>
  </si>
  <si>
    <t>ООО "Стройспецмонтаж"</t>
  </si>
  <si>
    <t>РП-2 КЛ-6 кВ № 2 ф18 ТП1313 Т2</t>
  </si>
  <si>
    <t>ООО "ЭлисФэшнРус"</t>
  </si>
  <si>
    <t xml:space="preserve">   Замеры токов и напряжений в начале и конце линий 0,4 кВ  20 декабря 2017 г.</t>
  </si>
  <si>
    <t>г.Аксай</t>
  </si>
  <si>
    <t>п.Российский</t>
  </si>
  <si>
    <t>1500/5</t>
  </si>
  <si>
    <t>300</t>
  </si>
  <si>
    <t>СЕ-303</t>
  </si>
  <si>
    <t>Меркурий 230 ART</t>
  </si>
</sst>
</file>

<file path=xl/styles.xml><?xml version="1.0" encoding="utf-8"?>
<styleSheet xmlns="http://schemas.openxmlformats.org/spreadsheetml/2006/main">
  <numFmts count="1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2" fontId="0" fillId="34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readingOrder="1"/>
    </xf>
    <xf numFmtId="49" fontId="10" fillId="0" borderId="10" xfId="0" applyNumberFormat="1" applyFont="1" applyFill="1" applyBorder="1" applyAlignment="1">
      <alignment wrapText="1" readingOrder="1"/>
    </xf>
    <xf numFmtId="49" fontId="10" fillId="0" borderId="10" xfId="0" applyNumberFormat="1" applyFont="1" applyFill="1" applyBorder="1" applyAlignment="1">
      <alignment horizontal="left" wrapText="1" readingOrder="1"/>
    </xf>
    <xf numFmtId="49" fontId="10" fillId="0" borderId="10" xfId="0" applyNumberFormat="1" applyFont="1" applyFill="1" applyBorder="1" applyAlignment="1">
      <alignment horizontal="center" wrapText="1" readingOrder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wrapText="1" readingOrder="1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 readingOrder="1"/>
    </xf>
    <xf numFmtId="0" fontId="10" fillId="0" borderId="17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wrapText="1" readingOrder="1"/>
    </xf>
    <xf numFmtId="2" fontId="10" fillId="0" borderId="10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10" fillId="0" borderId="18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 readingOrder="1"/>
    </xf>
    <xf numFmtId="1" fontId="10" fillId="0" borderId="12" xfId="0" applyNumberFormat="1" applyFont="1" applyFill="1" applyBorder="1" applyAlignment="1">
      <alignment horizontal="center" wrapText="1" readingOrder="1"/>
    </xf>
    <xf numFmtId="2" fontId="10" fillId="0" borderId="13" xfId="0" applyNumberFormat="1" applyFont="1" applyFill="1" applyBorder="1" applyAlignment="1">
      <alignment horizontal="center" wrapText="1" readingOrder="1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Q16" sqref="Q16"/>
    </sheetView>
  </sheetViews>
  <sheetFormatPr defaultColWidth="11.625" defaultRowHeight="12.75"/>
  <cols>
    <col min="1" max="1" width="15.375" style="0" customWidth="1"/>
    <col min="2" max="2" width="11.87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13" width="11.625" style="0" hidden="1" customWidth="1"/>
    <col min="14" max="14" width="3.00390625" style="0" hidden="1" customWidth="1"/>
    <col min="15" max="242" width="9.125" style="0" customWidth="1"/>
  </cols>
  <sheetData>
    <row r="1" spans="1:8" ht="15">
      <c r="A1" s="1"/>
      <c r="H1" s="2"/>
    </row>
    <row r="2" ht="15">
      <c r="A2" s="1"/>
    </row>
    <row r="3" spans="1:14" ht="14.25">
      <c r="A3" s="105" t="s">
        <v>217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9" ht="12.75">
      <c r="A4" s="106"/>
      <c r="B4" s="106"/>
      <c r="C4" s="106"/>
      <c r="D4" s="106"/>
      <c r="E4" s="106"/>
      <c r="F4" s="106"/>
      <c r="G4" s="3"/>
      <c r="H4" s="3"/>
      <c r="I4" s="3"/>
    </row>
    <row r="5" spans="1:14" ht="12.75" customHeight="1">
      <c r="A5" s="107" t="s">
        <v>0</v>
      </c>
      <c r="B5" s="107" t="s">
        <v>1</v>
      </c>
      <c r="C5" s="108" t="s">
        <v>2</v>
      </c>
      <c r="D5" s="108"/>
      <c r="E5" s="108"/>
      <c r="F5" s="108"/>
      <c r="G5" s="109" t="s">
        <v>3</v>
      </c>
      <c r="H5" s="109"/>
      <c r="I5" s="109"/>
      <c r="J5" s="110" t="s">
        <v>4</v>
      </c>
      <c r="K5" s="110" t="s">
        <v>5</v>
      </c>
      <c r="L5" s="110" t="s">
        <v>6</v>
      </c>
      <c r="M5" s="110" t="s">
        <v>7</v>
      </c>
      <c r="N5" s="110" t="s">
        <v>8</v>
      </c>
    </row>
    <row r="6" spans="1:14" ht="42" customHeight="1">
      <c r="A6" s="107"/>
      <c r="B6" s="107"/>
      <c r="C6" s="108" t="s">
        <v>9</v>
      </c>
      <c r="D6" s="108"/>
      <c r="E6" s="108"/>
      <c r="F6" s="108"/>
      <c r="G6" s="109"/>
      <c r="H6" s="109"/>
      <c r="I6" s="109"/>
      <c r="J6" s="110"/>
      <c r="K6" s="110"/>
      <c r="L6" s="110"/>
      <c r="M6" s="110"/>
      <c r="N6" s="110"/>
    </row>
    <row r="7" spans="1:14" ht="23.25" customHeight="1">
      <c r="A7" s="107"/>
      <c r="B7" s="107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5" t="s">
        <v>16</v>
      </c>
      <c r="J7" s="6" t="s">
        <v>17</v>
      </c>
      <c r="K7" s="6" t="s">
        <v>18</v>
      </c>
      <c r="L7" s="6" t="s">
        <v>19</v>
      </c>
      <c r="M7" s="6" t="s">
        <v>18</v>
      </c>
      <c r="N7" s="6" t="s">
        <v>20</v>
      </c>
    </row>
    <row r="8" spans="1:15" ht="37.5" customHeight="1">
      <c r="A8" s="111" t="s">
        <v>21</v>
      </c>
      <c r="B8" s="8" t="s">
        <v>22</v>
      </c>
      <c r="C8" s="9">
        <v>47</v>
      </c>
      <c r="D8" s="9">
        <v>39</v>
      </c>
      <c r="E8" s="9">
        <v>28</v>
      </c>
      <c r="F8" s="9">
        <v>5</v>
      </c>
      <c r="G8" s="9">
        <v>400</v>
      </c>
      <c r="H8" s="9">
        <v>402</v>
      </c>
      <c r="I8" s="10">
        <v>400</v>
      </c>
      <c r="J8" s="11">
        <f>(1.73*(G8+H8+I8)/3*(C8+D8+E8)/3*0.9)/1000</f>
        <v>23.705844</v>
      </c>
      <c r="K8" s="12"/>
      <c r="L8" s="13">
        <f>K8/J8</f>
        <v>0</v>
      </c>
      <c r="M8" s="14"/>
      <c r="N8" s="11" t="e">
        <f>M8/L8</f>
        <v>#DIV/0!</v>
      </c>
      <c r="O8" s="15"/>
    </row>
    <row r="9" spans="1:15" ht="37.5" customHeight="1">
      <c r="A9" s="111"/>
      <c r="B9" s="8" t="s">
        <v>23</v>
      </c>
      <c r="C9" s="9">
        <v>356</v>
      </c>
      <c r="D9" s="9">
        <v>349</v>
      </c>
      <c r="E9" s="9">
        <v>353</v>
      </c>
      <c r="F9" s="9">
        <v>6</v>
      </c>
      <c r="G9" s="9">
        <v>400</v>
      </c>
      <c r="H9" s="9">
        <v>402</v>
      </c>
      <c r="I9" s="10">
        <v>400</v>
      </c>
      <c r="J9" s="11">
        <f>(1.73*(G9+H9+I9)/3*(C9+D9+E9)/3*0.9)/1000</f>
        <v>220.006868</v>
      </c>
      <c r="K9" s="12"/>
      <c r="L9" s="13">
        <f>K9/J9</f>
        <v>0</v>
      </c>
      <c r="M9" s="16"/>
      <c r="N9" s="11" t="e">
        <f>M9/L9</f>
        <v>#DIV/0!</v>
      </c>
      <c r="O9" s="15"/>
    </row>
    <row r="10" spans="1:15" s="20" customFormat="1" ht="24" customHeight="1">
      <c r="A10" s="111"/>
      <c r="B10" s="17" t="s">
        <v>24</v>
      </c>
      <c r="C10" s="9">
        <v>25</v>
      </c>
      <c r="D10" s="9">
        <v>23</v>
      </c>
      <c r="E10" s="9">
        <v>15</v>
      </c>
      <c r="F10" s="9">
        <v>1</v>
      </c>
      <c r="G10" s="9">
        <v>400</v>
      </c>
      <c r="H10" s="9">
        <v>402</v>
      </c>
      <c r="I10" s="10">
        <v>400</v>
      </c>
      <c r="J10" s="11">
        <f>(1.73*(G10+H10+I10)/3*(C10+D10+E10)/3*0.9)/1000</f>
        <v>13.100598</v>
      </c>
      <c r="K10" s="18"/>
      <c r="L10" s="13">
        <f>K10/J10</f>
        <v>0</v>
      </c>
      <c r="M10" s="16"/>
      <c r="N10" s="11" t="e">
        <f>M10/L10</f>
        <v>#DIV/0!</v>
      </c>
      <c r="O10" s="19"/>
    </row>
    <row r="11" spans="1:15" s="20" customFormat="1" ht="24" customHeight="1">
      <c r="A11" s="111"/>
      <c r="B11" s="17" t="s">
        <v>25</v>
      </c>
      <c r="C11" s="9">
        <v>10</v>
      </c>
      <c r="D11" s="9">
        <v>9</v>
      </c>
      <c r="E11" s="9">
        <v>11</v>
      </c>
      <c r="F11" s="9">
        <v>0</v>
      </c>
      <c r="G11" s="9">
        <v>400</v>
      </c>
      <c r="H11" s="9">
        <v>402</v>
      </c>
      <c r="I11" s="10">
        <v>400</v>
      </c>
      <c r="J11" s="11">
        <f>(1.73*(G11+H11+I11)/3*(C11+D11+E11)/3*0.9)/1000</f>
        <v>6.23838</v>
      </c>
      <c r="K11" s="18"/>
      <c r="L11" s="13">
        <f>K11/J11</f>
        <v>0</v>
      </c>
      <c r="M11" s="16"/>
      <c r="N11" s="11" t="e">
        <f>M11/L11</f>
        <v>#DIV/0!</v>
      </c>
      <c r="O11" s="19"/>
    </row>
    <row r="12" spans="1:15" s="25" customFormat="1" ht="23.25" customHeight="1">
      <c r="A12" s="111"/>
      <c r="B12" s="21" t="s">
        <v>26</v>
      </c>
      <c r="C12" s="22">
        <v>438</v>
      </c>
      <c r="D12" s="22">
        <v>420</v>
      </c>
      <c r="E12" s="22">
        <v>407</v>
      </c>
      <c r="F12" s="22">
        <v>24</v>
      </c>
      <c r="G12" s="22">
        <v>400</v>
      </c>
      <c r="H12" s="22">
        <v>402</v>
      </c>
      <c r="I12" s="23">
        <v>400</v>
      </c>
      <c r="J12" s="61">
        <f>SUM(J8:J11)</f>
        <v>263.05169</v>
      </c>
      <c r="K12" s="12"/>
      <c r="L12" s="11"/>
      <c r="M12" s="14"/>
      <c r="N12" s="11" t="e">
        <f>SUM(N8:N11)</f>
        <v>#DIV/0!</v>
      </c>
      <c r="O12" s="24"/>
    </row>
    <row r="13" spans="1:15" ht="30.75" customHeight="1">
      <c r="A13" s="111" t="s">
        <v>27</v>
      </c>
      <c r="B13" s="26" t="s">
        <v>28</v>
      </c>
      <c r="C13" s="9">
        <v>103</v>
      </c>
      <c r="D13" s="9">
        <v>98</v>
      </c>
      <c r="E13" s="9">
        <v>110</v>
      </c>
      <c r="F13" s="9">
        <v>12</v>
      </c>
      <c r="G13" s="9">
        <v>390</v>
      </c>
      <c r="H13" s="9">
        <v>390</v>
      </c>
      <c r="I13" s="10">
        <v>389</v>
      </c>
      <c r="J13" s="11">
        <f>(1.73*(G13+H13+I13)/3*(C13+D13+E13)/3*0.9)/1000</f>
        <v>62.895707</v>
      </c>
      <c r="K13" s="18"/>
      <c r="L13" s="13">
        <f>K13/J13</f>
        <v>0</v>
      </c>
      <c r="M13" s="16"/>
      <c r="N13" s="11" t="e">
        <f>M13/L13</f>
        <v>#DIV/0!</v>
      </c>
      <c r="O13" s="24"/>
    </row>
    <row r="14" spans="1:15" s="25" customFormat="1" ht="27" customHeight="1">
      <c r="A14" s="111"/>
      <c r="B14" s="7" t="s">
        <v>29</v>
      </c>
      <c r="C14" s="22">
        <v>103</v>
      </c>
      <c r="D14" s="22">
        <v>98</v>
      </c>
      <c r="E14" s="22">
        <v>110</v>
      </c>
      <c r="F14" s="22">
        <v>12</v>
      </c>
      <c r="G14" s="22">
        <v>390</v>
      </c>
      <c r="H14" s="22">
        <v>390</v>
      </c>
      <c r="I14" s="23">
        <v>389</v>
      </c>
      <c r="J14" s="27">
        <f>J13</f>
        <v>62.895707</v>
      </c>
      <c r="K14" s="28">
        <f>K13</f>
        <v>0</v>
      </c>
      <c r="L14" s="27"/>
      <c r="M14" s="29">
        <f>M13</f>
        <v>0</v>
      </c>
      <c r="N14" s="27" t="e">
        <f>N13</f>
        <v>#DIV/0!</v>
      </c>
      <c r="O14" s="24"/>
    </row>
    <row r="15" spans="1:15" s="20" customFormat="1" ht="31.5" customHeight="1">
      <c r="A15" s="111" t="s">
        <v>30</v>
      </c>
      <c r="B15" s="26" t="s">
        <v>31</v>
      </c>
      <c r="C15" s="9">
        <v>106</v>
      </c>
      <c r="D15" s="9">
        <v>105</v>
      </c>
      <c r="E15" s="9">
        <v>117</v>
      </c>
      <c r="F15" s="9">
        <v>12</v>
      </c>
      <c r="G15" s="9">
        <v>400</v>
      </c>
      <c r="H15" s="9">
        <v>400</v>
      </c>
      <c r="I15" s="10">
        <v>399</v>
      </c>
      <c r="J15" s="11">
        <f>(1.73*(G15+H15+I15)/3*(C15+D15+E15)/3*0.9)/1000</f>
        <v>68.036056</v>
      </c>
      <c r="K15" s="18"/>
      <c r="L15" s="13">
        <f>K15/J15</f>
        <v>0</v>
      </c>
      <c r="M15" s="16"/>
      <c r="N15" s="11" t="e">
        <f>M15/L15</f>
        <v>#DIV/0!</v>
      </c>
      <c r="O15" s="24"/>
    </row>
    <row r="16" spans="1:15" s="20" customFormat="1" ht="31.5" customHeight="1">
      <c r="A16" s="111"/>
      <c r="B16" s="26" t="s">
        <v>32</v>
      </c>
      <c r="C16" s="9">
        <v>100</v>
      </c>
      <c r="D16" s="9">
        <v>110</v>
      </c>
      <c r="E16" s="9">
        <v>122</v>
      </c>
      <c r="F16" s="9">
        <v>16</v>
      </c>
      <c r="G16" s="9">
        <v>400</v>
      </c>
      <c r="H16" s="9">
        <v>400</v>
      </c>
      <c r="I16" s="10">
        <v>399</v>
      </c>
      <c r="J16" s="11">
        <f>(1.73*(G16+H16+I16)/3*(C16+D16+E16)/3*0.9)/1000</f>
        <v>68.865764</v>
      </c>
      <c r="K16" s="18"/>
      <c r="L16" s="13">
        <f>K16/J16</f>
        <v>0</v>
      </c>
      <c r="M16" s="16"/>
      <c r="N16" s="11" t="e">
        <f>M16/L16</f>
        <v>#DIV/0!</v>
      </c>
      <c r="O16" s="24"/>
    </row>
    <row r="17" spans="1:15" s="25" customFormat="1" ht="31.5" customHeight="1">
      <c r="A17" s="111"/>
      <c r="B17" s="7" t="s">
        <v>29</v>
      </c>
      <c r="C17" s="22">
        <v>206</v>
      </c>
      <c r="D17" s="22">
        <v>215</v>
      </c>
      <c r="E17" s="22">
        <v>239</v>
      </c>
      <c r="F17" s="22">
        <v>28</v>
      </c>
      <c r="G17" s="22">
        <v>400</v>
      </c>
      <c r="H17" s="22">
        <v>400</v>
      </c>
      <c r="I17" s="23">
        <v>399</v>
      </c>
      <c r="J17" s="27">
        <f>SUM(J15:J16)</f>
        <v>136.90182</v>
      </c>
      <c r="K17" s="28">
        <f>SUM(K15:K16)</f>
        <v>0</v>
      </c>
      <c r="L17" s="27"/>
      <c r="M17" s="29">
        <f>SUM(M15:M16)</f>
        <v>0</v>
      </c>
      <c r="N17" s="27" t="e">
        <f>SUM(N15:N16)</f>
        <v>#DIV/0!</v>
      </c>
      <c r="O17" s="24"/>
    </row>
    <row r="18" spans="1:15" ht="26.25" customHeight="1">
      <c r="A18" s="111" t="s">
        <v>33</v>
      </c>
      <c r="B18" s="8" t="s">
        <v>34</v>
      </c>
      <c r="C18" s="9">
        <v>36</v>
      </c>
      <c r="D18" s="9">
        <v>32</v>
      </c>
      <c r="E18" s="9">
        <v>23</v>
      </c>
      <c r="F18" s="9">
        <v>6</v>
      </c>
      <c r="G18" s="9">
        <v>399</v>
      </c>
      <c r="H18" s="9">
        <v>398</v>
      </c>
      <c r="I18" s="10">
        <v>400</v>
      </c>
      <c r="J18" s="11">
        <f aca="true" t="shared" si="0" ref="J18:J23">(1.73*(G18+H18+I18)/3*(C18+D18+E18)/3*0.9)/1000</f>
        <v>18.844371</v>
      </c>
      <c r="K18" s="18"/>
      <c r="L18" s="13">
        <f aca="true" t="shared" si="1" ref="L18:L23">K18/J18</f>
        <v>0</v>
      </c>
      <c r="M18" s="16"/>
      <c r="N18" s="11" t="e">
        <f aca="true" t="shared" si="2" ref="N18:N23">M18/L18</f>
        <v>#DIV/0!</v>
      </c>
      <c r="O18" s="24"/>
    </row>
    <row r="19" spans="1:15" ht="26.25" customHeight="1">
      <c r="A19" s="111"/>
      <c r="B19" s="8" t="s">
        <v>35</v>
      </c>
      <c r="C19" s="9">
        <v>32</v>
      </c>
      <c r="D19" s="9">
        <v>31</v>
      </c>
      <c r="E19" s="9">
        <v>20</v>
      </c>
      <c r="F19" s="9">
        <v>6</v>
      </c>
      <c r="G19" s="9">
        <v>399</v>
      </c>
      <c r="H19" s="9">
        <v>398</v>
      </c>
      <c r="I19" s="10">
        <v>400</v>
      </c>
      <c r="J19" s="11">
        <f t="shared" si="0"/>
        <v>17.187723</v>
      </c>
      <c r="K19" s="18"/>
      <c r="L19" s="13">
        <f t="shared" si="1"/>
        <v>0</v>
      </c>
      <c r="M19" s="16"/>
      <c r="N19" s="11" t="e">
        <f t="shared" si="2"/>
        <v>#DIV/0!</v>
      </c>
      <c r="O19" s="24"/>
    </row>
    <row r="20" spans="1:15" ht="26.25" customHeight="1">
      <c r="A20" s="111"/>
      <c r="B20" s="8" t="s">
        <v>36</v>
      </c>
      <c r="C20" s="9">
        <v>29</v>
      </c>
      <c r="D20" s="9">
        <v>26</v>
      </c>
      <c r="E20" s="9">
        <v>23</v>
      </c>
      <c r="F20" s="9">
        <v>7</v>
      </c>
      <c r="G20" s="9">
        <v>399</v>
      </c>
      <c r="H20" s="9">
        <v>398</v>
      </c>
      <c r="I20" s="10">
        <v>400</v>
      </c>
      <c r="J20" s="11">
        <f t="shared" si="0"/>
        <v>16.152318</v>
      </c>
      <c r="K20" s="18"/>
      <c r="L20" s="13">
        <f t="shared" si="1"/>
        <v>0</v>
      </c>
      <c r="M20" s="16"/>
      <c r="N20" s="11" t="e">
        <f t="shared" si="2"/>
        <v>#DIV/0!</v>
      </c>
      <c r="O20" s="24"/>
    </row>
    <row r="21" spans="1:15" ht="26.25" customHeight="1">
      <c r="A21" s="111"/>
      <c r="B21" s="8" t="s">
        <v>37</v>
      </c>
      <c r="C21" s="9">
        <v>33</v>
      </c>
      <c r="D21" s="9">
        <v>29</v>
      </c>
      <c r="E21" s="9">
        <v>30</v>
      </c>
      <c r="F21" s="9">
        <v>7</v>
      </c>
      <c r="G21" s="9">
        <v>399</v>
      </c>
      <c r="H21" s="9">
        <v>398</v>
      </c>
      <c r="I21" s="10">
        <v>400</v>
      </c>
      <c r="J21" s="11">
        <f t="shared" si="0"/>
        <v>19.051452</v>
      </c>
      <c r="K21" s="18"/>
      <c r="L21" s="13">
        <f t="shared" si="1"/>
        <v>0</v>
      </c>
      <c r="M21" s="16"/>
      <c r="N21" s="11" t="e">
        <f t="shared" si="2"/>
        <v>#DIV/0!</v>
      </c>
      <c r="O21" s="24"/>
    </row>
    <row r="22" spans="1:15" ht="26.25" customHeight="1">
      <c r="A22" s="111"/>
      <c r="B22" s="8" t="s">
        <v>38</v>
      </c>
      <c r="C22" s="9">
        <v>33</v>
      </c>
      <c r="D22" s="9">
        <v>31</v>
      </c>
      <c r="E22" s="9">
        <v>32</v>
      </c>
      <c r="F22" s="9">
        <v>6</v>
      </c>
      <c r="G22" s="9">
        <v>399</v>
      </c>
      <c r="H22" s="9">
        <v>398</v>
      </c>
      <c r="I22" s="10">
        <v>400</v>
      </c>
      <c r="J22" s="11">
        <f t="shared" si="0"/>
        <v>19.879776000000003</v>
      </c>
      <c r="K22" s="18"/>
      <c r="L22" s="13">
        <f t="shared" si="1"/>
        <v>0</v>
      </c>
      <c r="M22" s="16"/>
      <c r="N22" s="11" t="e">
        <f t="shared" si="2"/>
        <v>#DIV/0!</v>
      </c>
      <c r="O22" s="24"/>
    </row>
    <row r="23" spans="1:15" ht="12.75">
      <c r="A23" s="111"/>
      <c r="B23" s="8" t="s">
        <v>39</v>
      </c>
      <c r="C23" s="9">
        <v>34</v>
      </c>
      <c r="D23" s="9">
        <v>35</v>
      </c>
      <c r="E23" s="9">
        <v>32</v>
      </c>
      <c r="F23" s="9">
        <v>6</v>
      </c>
      <c r="G23" s="9">
        <v>399</v>
      </c>
      <c r="H23" s="9">
        <v>398</v>
      </c>
      <c r="I23" s="10">
        <v>400</v>
      </c>
      <c r="J23" s="11">
        <f t="shared" si="0"/>
        <v>20.915181</v>
      </c>
      <c r="K23" s="18"/>
      <c r="L23" s="13">
        <f t="shared" si="1"/>
        <v>0</v>
      </c>
      <c r="M23" s="16"/>
      <c r="N23" s="11" t="e">
        <f t="shared" si="2"/>
        <v>#DIV/0!</v>
      </c>
      <c r="O23" s="24"/>
    </row>
    <row r="24" spans="1:15" s="25" customFormat="1" ht="26.25" customHeight="1">
      <c r="A24" s="111"/>
      <c r="B24" s="7" t="s">
        <v>29</v>
      </c>
      <c r="C24" s="22">
        <v>197</v>
      </c>
      <c r="D24" s="22">
        <v>184</v>
      </c>
      <c r="E24" s="22">
        <v>160</v>
      </c>
      <c r="F24" s="22">
        <v>38</v>
      </c>
      <c r="G24" s="22">
        <v>399</v>
      </c>
      <c r="H24" s="22">
        <v>398</v>
      </c>
      <c r="I24" s="23">
        <v>400</v>
      </c>
      <c r="J24" s="27">
        <f>SUM(J18:J23)</f>
        <v>112.03082100000002</v>
      </c>
      <c r="K24" s="28">
        <f>SUM(K18:K23)</f>
        <v>0</v>
      </c>
      <c r="L24" s="27"/>
      <c r="M24" s="29">
        <v>122688</v>
      </c>
      <c r="N24" s="27" t="e">
        <f>SUM(N18:N23)</f>
        <v>#DIV/0!</v>
      </c>
      <c r="O24" s="24"/>
    </row>
    <row r="25" spans="1:15" ht="22.5" customHeight="1">
      <c r="A25" s="111" t="s">
        <v>40</v>
      </c>
      <c r="B25" s="30" t="s">
        <v>41</v>
      </c>
      <c r="C25" s="9">
        <v>15</v>
      </c>
      <c r="D25" s="9">
        <v>15</v>
      </c>
      <c r="E25" s="9">
        <v>12</v>
      </c>
      <c r="F25" s="9">
        <v>5</v>
      </c>
      <c r="G25" s="9">
        <v>401</v>
      </c>
      <c r="H25" s="9">
        <v>401</v>
      </c>
      <c r="I25" s="10">
        <v>401</v>
      </c>
      <c r="J25" s="11">
        <f>(1.73*(G25+H25+I25)/3*(C25+D25+E25)/3*0.9)/1000</f>
        <v>8.740998</v>
      </c>
      <c r="K25" s="18"/>
      <c r="L25" s="13">
        <f>K25/J25</f>
        <v>0</v>
      </c>
      <c r="M25" s="16"/>
      <c r="N25" s="11" t="e">
        <f>M25/L25</f>
        <v>#DIV/0!</v>
      </c>
      <c r="O25" s="24"/>
    </row>
    <row r="26" spans="1:15" ht="22.5" customHeight="1">
      <c r="A26" s="111"/>
      <c r="B26" s="30" t="s">
        <v>42</v>
      </c>
      <c r="C26" s="9">
        <v>15</v>
      </c>
      <c r="D26" s="9">
        <v>15</v>
      </c>
      <c r="E26" s="9">
        <v>12</v>
      </c>
      <c r="F26" s="9">
        <v>5</v>
      </c>
      <c r="G26" s="9">
        <v>401</v>
      </c>
      <c r="H26" s="9">
        <v>401</v>
      </c>
      <c r="I26" s="10">
        <v>401</v>
      </c>
      <c r="J26" s="11">
        <f>(1.73*(G26+H26+I26)/3*(C26+D26+E26)/3*0.9)/1000</f>
        <v>8.740998</v>
      </c>
      <c r="K26" s="18"/>
      <c r="L26" s="13">
        <f>K26/J26</f>
        <v>0</v>
      </c>
      <c r="M26" s="16"/>
      <c r="N26" s="11" t="e">
        <f>M26/L26</f>
        <v>#DIV/0!</v>
      </c>
      <c r="O26" s="24"/>
    </row>
    <row r="27" spans="1:15" ht="22.5" customHeight="1">
      <c r="A27" s="111"/>
      <c r="B27" s="30" t="s">
        <v>43</v>
      </c>
      <c r="C27" s="9">
        <v>17</v>
      </c>
      <c r="D27" s="9">
        <v>11</v>
      </c>
      <c r="E27" s="9">
        <v>6</v>
      </c>
      <c r="F27" s="9">
        <v>5</v>
      </c>
      <c r="G27" s="9">
        <v>401</v>
      </c>
      <c r="H27" s="9">
        <v>401</v>
      </c>
      <c r="I27" s="10">
        <v>401</v>
      </c>
      <c r="J27" s="11">
        <f>(1.73*(G27+H27+I27)/3*(C27+D27+E27)/3*0.9)/1000</f>
        <v>7.076046</v>
      </c>
      <c r="K27" s="18"/>
      <c r="L27" s="13">
        <f>K27/J27</f>
        <v>0</v>
      </c>
      <c r="M27" s="16"/>
      <c r="N27" s="11" t="e">
        <f>M27/L27</f>
        <v>#DIV/0!</v>
      </c>
      <c r="O27" s="24"/>
    </row>
    <row r="28" spans="1:15" s="25" customFormat="1" ht="26.25" customHeight="1">
      <c r="A28" s="111"/>
      <c r="B28" s="7" t="s">
        <v>29</v>
      </c>
      <c r="C28" s="22">
        <v>47</v>
      </c>
      <c r="D28" s="22">
        <v>41</v>
      </c>
      <c r="E28" s="22">
        <v>30</v>
      </c>
      <c r="F28" s="22">
        <v>15</v>
      </c>
      <c r="G28" s="22">
        <v>401</v>
      </c>
      <c r="H28" s="22">
        <v>401</v>
      </c>
      <c r="I28" s="23">
        <v>401</v>
      </c>
      <c r="J28" s="27">
        <f>SUM(J25:J27)</f>
        <v>24.558042</v>
      </c>
      <c r="K28" s="28">
        <f>SUM(K25:K27)</f>
        <v>0</v>
      </c>
      <c r="L28" s="27"/>
      <c r="M28" s="29">
        <v>39627</v>
      </c>
      <c r="N28" s="27" t="e">
        <f>SUM(N25:N27)</f>
        <v>#DIV/0!</v>
      </c>
      <c r="O28" s="24"/>
    </row>
    <row r="29" spans="1:15" ht="24" customHeight="1">
      <c r="A29" s="111" t="s">
        <v>44</v>
      </c>
      <c r="B29" s="30" t="s">
        <v>45</v>
      </c>
      <c r="C29" s="9">
        <v>287</v>
      </c>
      <c r="D29" s="9">
        <v>276</v>
      </c>
      <c r="E29" s="9">
        <v>293</v>
      </c>
      <c r="F29" s="9">
        <v>14</v>
      </c>
      <c r="G29" s="9">
        <v>413</v>
      </c>
      <c r="H29" s="9">
        <v>414</v>
      </c>
      <c r="I29" s="10">
        <v>413</v>
      </c>
      <c r="J29" s="11">
        <f>(1.73*(G29+H29+I29)/3*(C29+D29+E29)/3*0.9)/1000</f>
        <v>183.62912</v>
      </c>
      <c r="K29" s="18"/>
      <c r="L29" s="13">
        <f>K29/J29</f>
        <v>0</v>
      </c>
      <c r="M29" s="16"/>
      <c r="N29" s="11" t="e">
        <f>M29/L29</f>
        <v>#DIV/0!</v>
      </c>
      <c r="O29" s="24"/>
    </row>
    <row r="30" spans="1:15" ht="24" customHeight="1">
      <c r="A30" s="111"/>
      <c r="B30" s="30" t="s">
        <v>46</v>
      </c>
      <c r="C30" s="9">
        <v>96</v>
      </c>
      <c r="D30" s="9">
        <v>98</v>
      </c>
      <c r="E30" s="9">
        <v>72</v>
      </c>
      <c r="F30" s="9">
        <v>28</v>
      </c>
      <c r="G30" s="9">
        <v>418</v>
      </c>
      <c r="H30" s="9">
        <v>418</v>
      </c>
      <c r="I30" s="10">
        <v>419</v>
      </c>
      <c r="J30" s="11">
        <f>(1.73*(G30+H30+I30)/3*(C30+D30+E30)/3*0.9)/1000</f>
        <v>57.752590000000005</v>
      </c>
      <c r="K30" s="18"/>
      <c r="L30" s="13">
        <f>K30/J30</f>
        <v>0</v>
      </c>
      <c r="M30" s="16"/>
      <c r="N30" s="11" t="e">
        <f>M30/L30</f>
        <v>#DIV/0!</v>
      </c>
      <c r="O30" s="24"/>
    </row>
    <row r="31" spans="1:15" s="25" customFormat="1" ht="27" customHeight="1">
      <c r="A31" s="111"/>
      <c r="B31" s="7" t="s">
        <v>29</v>
      </c>
      <c r="C31" s="22">
        <v>383</v>
      </c>
      <c r="D31" s="22">
        <v>374</v>
      </c>
      <c r="E31" s="22">
        <v>365</v>
      </c>
      <c r="F31" s="22">
        <v>42</v>
      </c>
      <c r="G31" s="22">
        <v>415.5</v>
      </c>
      <c r="H31" s="22">
        <v>416</v>
      </c>
      <c r="I31" s="23">
        <v>416</v>
      </c>
      <c r="J31" s="27">
        <f>SUM(J29:J30)</f>
        <v>241.38171</v>
      </c>
      <c r="K31" s="28">
        <f>SUM(K29:K30)</f>
        <v>0</v>
      </c>
      <c r="L31" s="27"/>
      <c r="M31" s="29">
        <v>121080</v>
      </c>
      <c r="N31" s="27" t="e">
        <f>SUM(N29:N30)</f>
        <v>#DIV/0!</v>
      </c>
      <c r="O31" s="24"/>
    </row>
    <row r="32" spans="1:15" ht="18.75" customHeight="1">
      <c r="A32" s="111" t="s">
        <v>47</v>
      </c>
      <c r="B32" s="30" t="s">
        <v>48</v>
      </c>
      <c r="C32" s="9">
        <v>59</v>
      </c>
      <c r="D32" s="9">
        <v>56</v>
      </c>
      <c r="E32" s="9">
        <v>47</v>
      </c>
      <c r="F32" s="9">
        <v>2</v>
      </c>
      <c r="G32" s="9">
        <v>405</v>
      </c>
      <c r="H32" s="9">
        <v>405</v>
      </c>
      <c r="I32" s="10">
        <v>405</v>
      </c>
      <c r="J32" s="11">
        <f>(1.73*(G32+H32+I32)/3*(C32+D32+E32)/3*0.9)/1000</f>
        <v>34.05159</v>
      </c>
      <c r="K32" s="18"/>
      <c r="L32" s="13">
        <f>K32/J32</f>
        <v>0</v>
      </c>
      <c r="M32" s="16"/>
      <c r="N32" s="11" t="e">
        <f>M32/L32</f>
        <v>#DIV/0!</v>
      </c>
      <c r="O32" s="24"/>
    </row>
    <row r="33" spans="1:15" ht="18.75" customHeight="1">
      <c r="A33" s="111"/>
      <c r="B33" s="30" t="s">
        <v>49</v>
      </c>
      <c r="C33" s="9">
        <v>24</v>
      </c>
      <c r="D33" s="9">
        <v>25</v>
      </c>
      <c r="E33" s="9">
        <v>22</v>
      </c>
      <c r="F33" s="9">
        <v>2</v>
      </c>
      <c r="G33" s="9">
        <v>405</v>
      </c>
      <c r="H33" s="9">
        <v>405</v>
      </c>
      <c r="I33" s="10">
        <v>405</v>
      </c>
      <c r="J33" s="11">
        <f>(1.73*(G33+H33+I33)/3*(C33+D33+E33)/3*0.9)/1000</f>
        <v>14.923845</v>
      </c>
      <c r="K33" s="18"/>
      <c r="L33" s="13">
        <f>K33/J33</f>
        <v>0</v>
      </c>
      <c r="M33" s="16"/>
      <c r="N33" s="11" t="e">
        <f>M33/L33</f>
        <v>#DIV/0!</v>
      </c>
      <c r="O33" s="24"/>
    </row>
    <row r="34" spans="1:15" ht="21.75" customHeight="1">
      <c r="A34" s="111"/>
      <c r="B34" s="30" t="s">
        <v>50</v>
      </c>
      <c r="C34" s="9">
        <v>55</v>
      </c>
      <c r="D34" s="9">
        <v>53</v>
      </c>
      <c r="E34" s="9">
        <v>51</v>
      </c>
      <c r="F34" s="9">
        <v>3</v>
      </c>
      <c r="G34" s="9">
        <v>405</v>
      </c>
      <c r="H34" s="9">
        <v>405</v>
      </c>
      <c r="I34" s="10">
        <v>405</v>
      </c>
      <c r="J34" s="11">
        <f>(1.73*(G34+H34+I34)/3*(C34+D34+E34)/3*0.9)/1000</f>
        <v>33.421004999999994</v>
      </c>
      <c r="K34" s="18"/>
      <c r="L34" s="13">
        <f>K34/J34</f>
        <v>0</v>
      </c>
      <c r="M34" s="16"/>
      <c r="N34" s="11" t="e">
        <f>M34/L34</f>
        <v>#DIV/0!</v>
      </c>
      <c r="O34" s="24"/>
    </row>
    <row r="35" spans="1:15" ht="21" customHeight="1">
      <c r="A35" s="111"/>
      <c r="B35" s="8" t="s">
        <v>51</v>
      </c>
      <c r="C35" s="9">
        <v>92</v>
      </c>
      <c r="D35" s="9">
        <v>94</v>
      </c>
      <c r="E35" s="9">
        <v>97</v>
      </c>
      <c r="F35" s="9">
        <v>4</v>
      </c>
      <c r="G35" s="9">
        <v>405</v>
      </c>
      <c r="H35" s="9">
        <v>405</v>
      </c>
      <c r="I35" s="10">
        <v>405</v>
      </c>
      <c r="J35" s="11">
        <f>(1.73*(G35+H35+I35)/3*(C35+D35+E35)/3*0.9)/1000</f>
        <v>59.485184999999994</v>
      </c>
      <c r="K35" s="18"/>
      <c r="L35" s="13">
        <f>K35/J35</f>
        <v>0</v>
      </c>
      <c r="M35" s="16"/>
      <c r="N35" s="11" t="e">
        <f>M35/L35</f>
        <v>#DIV/0!</v>
      </c>
      <c r="O35" s="24"/>
    </row>
    <row r="36" spans="1:15" s="25" customFormat="1" ht="25.5" customHeight="1">
      <c r="A36" s="111"/>
      <c r="B36" s="7" t="s">
        <v>29</v>
      </c>
      <c r="C36" s="22">
        <v>230</v>
      </c>
      <c r="D36" s="22">
        <v>228</v>
      </c>
      <c r="E36" s="22">
        <v>217</v>
      </c>
      <c r="F36" s="22">
        <v>11</v>
      </c>
      <c r="G36" s="22">
        <v>405</v>
      </c>
      <c r="H36" s="22">
        <v>405</v>
      </c>
      <c r="I36" s="23">
        <v>405</v>
      </c>
      <c r="J36" s="27">
        <f>SUM(J32:J35)</f>
        <v>141.88162499999999</v>
      </c>
      <c r="K36" s="28">
        <f>SUM(K32:K35)</f>
        <v>0</v>
      </c>
      <c r="L36" s="27"/>
      <c r="M36" s="29">
        <v>64304</v>
      </c>
      <c r="N36" s="27" t="e">
        <f>SUM(N32:N35)</f>
        <v>#DIV/0!</v>
      </c>
      <c r="O36" s="24"/>
    </row>
    <row r="37" spans="1:15" ht="22.5" customHeight="1">
      <c r="A37" s="114" t="s">
        <v>52</v>
      </c>
      <c r="B37" s="8" t="s">
        <v>53</v>
      </c>
      <c r="C37" s="9">
        <v>29</v>
      </c>
      <c r="D37" s="9">
        <v>33</v>
      </c>
      <c r="E37" s="9">
        <v>30</v>
      </c>
      <c r="F37" s="9">
        <v>1</v>
      </c>
      <c r="G37" s="22">
        <v>416</v>
      </c>
      <c r="H37" s="22">
        <v>416</v>
      </c>
      <c r="I37" s="23">
        <v>418</v>
      </c>
      <c r="J37" s="11">
        <f aca="true" t="shared" si="3" ref="J37:J47">(1.73*(G37+H37+I37)/3*(C37+D37+E37)/3*0.9)/1000</f>
        <v>19.895000000000003</v>
      </c>
      <c r="K37" s="18"/>
      <c r="L37" s="13">
        <f aca="true" t="shared" si="4" ref="L37:L42">K37/J37</f>
        <v>0</v>
      </c>
      <c r="M37" s="16">
        <v>2720</v>
      </c>
      <c r="N37" s="11" t="e">
        <f aca="true" t="shared" si="5" ref="N37:N42">M37/L37</f>
        <v>#DIV/0!</v>
      </c>
      <c r="O37" s="24"/>
    </row>
    <row r="38" spans="1:15" ht="23.25" customHeight="1">
      <c r="A38" s="114"/>
      <c r="B38" s="8" t="s">
        <v>54</v>
      </c>
      <c r="C38" s="31">
        <v>27</v>
      </c>
      <c r="D38" s="31">
        <v>33</v>
      </c>
      <c r="E38" s="31">
        <v>31</v>
      </c>
      <c r="F38" s="31">
        <v>1</v>
      </c>
      <c r="G38" s="22">
        <v>416</v>
      </c>
      <c r="H38" s="22">
        <v>416</v>
      </c>
      <c r="I38" s="23">
        <v>418</v>
      </c>
      <c r="J38" s="11">
        <f t="shared" si="3"/>
        <v>19.678750000000004</v>
      </c>
      <c r="K38" s="18"/>
      <c r="L38" s="13">
        <f t="shared" si="4"/>
        <v>0</v>
      </c>
      <c r="M38" s="16">
        <v>3840</v>
      </c>
      <c r="N38" s="11" t="e">
        <f t="shared" si="5"/>
        <v>#DIV/0!</v>
      </c>
      <c r="O38" s="24"/>
    </row>
    <row r="39" spans="1:15" ht="23.25" customHeight="1">
      <c r="A39" s="114"/>
      <c r="B39" s="8" t="s">
        <v>55</v>
      </c>
      <c r="C39" s="31">
        <v>35</v>
      </c>
      <c r="D39" s="31">
        <v>58</v>
      </c>
      <c r="E39" s="31">
        <v>67</v>
      </c>
      <c r="F39" s="31">
        <v>6</v>
      </c>
      <c r="G39" s="22">
        <v>416</v>
      </c>
      <c r="H39" s="22">
        <v>416</v>
      </c>
      <c r="I39" s="23">
        <v>418</v>
      </c>
      <c r="J39" s="11">
        <f t="shared" si="3"/>
        <v>34.6</v>
      </c>
      <c r="K39" s="18"/>
      <c r="L39" s="13">
        <f t="shared" si="4"/>
        <v>0</v>
      </c>
      <c r="M39" s="16">
        <v>34280</v>
      </c>
      <c r="N39" s="11" t="e">
        <f t="shared" si="5"/>
        <v>#DIV/0!</v>
      </c>
      <c r="O39" s="24"/>
    </row>
    <row r="40" spans="1:15" ht="23.25" customHeight="1">
      <c r="A40" s="114"/>
      <c r="B40" s="8" t="s">
        <v>56</v>
      </c>
      <c r="C40" s="31">
        <v>71</v>
      </c>
      <c r="D40" s="31">
        <v>59</v>
      </c>
      <c r="E40" s="31">
        <v>57</v>
      </c>
      <c r="F40" s="31">
        <v>10</v>
      </c>
      <c r="G40" s="22">
        <v>416</v>
      </c>
      <c r="H40" s="22">
        <v>416</v>
      </c>
      <c r="I40" s="23">
        <v>418</v>
      </c>
      <c r="J40" s="11">
        <f t="shared" si="3"/>
        <v>40.43875</v>
      </c>
      <c r="K40" s="18"/>
      <c r="L40" s="13">
        <f t="shared" si="4"/>
        <v>0</v>
      </c>
      <c r="M40" s="16">
        <v>25040</v>
      </c>
      <c r="N40" s="11" t="e">
        <f t="shared" si="5"/>
        <v>#DIV/0!</v>
      </c>
      <c r="O40" s="24"/>
    </row>
    <row r="41" spans="1:15" ht="23.25" customHeight="1">
      <c r="A41" s="114"/>
      <c r="B41" s="8" t="s">
        <v>38</v>
      </c>
      <c r="C41" s="31">
        <v>58</v>
      </c>
      <c r="D41" s="31">
        <v>63</v>
      </c>
      <c r="E41" s="31">
        <v>64</v>
      </c>
      <c r="F41" s="31">
        <v>5</v>
      </c>
      <c r="G41" s="22">
        <v>416</v>
      </c>
      <c r="H41" s="22">
        <v>416</v>
      </c>
      <c r="I41" s="23">
        <v>418</v>
      </c>
      <c r="J41" s="11">
        <f t="shared" si="3"/>
        <v>40.00625000000001</v>
      </c>
      <c r="K41" s="18"/>
      <c r="L41" s="13">
        <f t="shared" si="4"/>
        <v>0</v>
      </c>
      <c r="M41" s="16">
        <v>7000</v>
      </c>
      <c r="N41" s="11" t="e">
        <f t="shared" si="5"/>
        <v>#DIV/0!</v>
      </c>
      <c r="O41" s="24"/>
    </row>
    <row r="42" spans="1:15" ht="23.25" customHeight="1">
      <c r="A42" s="114"/>
      <c r="B42" s="8" t="s">
        <v>39</v>
      </c>
      <c r="C42" s="31">
        <v>35</v>
      </c>
      <c r="D42" s="31">
        <v>30</v>
      </c>
      <c r="E42" s="31">
        <v>26</v>
      </c>
      <c r="F42" s="31">
        <v>5</v>
      </c>
      <c r="G42" s="22">
        <v>416</v>
      </c>
      <c r="H42" s="22">
        <v>416</v>
      </c>
      <c r="I42" s="23">
        <v>418</v>
      </c>
      <c r="J42" s="11">
        <f t="shared" si="3"/>
        <v>19.678750000000004</v>
      </c>
      <c r="K42" s="18"/>
      <c r="L42" s="13">
        <f t="shared" si="4"/>
        <v>0</v>
      </c>
      <c r="M42" s="16">
        <v>10100</v>
      </c>
      <c r="N42" s="11" t="e">
        <f t="shared" si="5"/>
        <v>#DIV/0!</v>
      </c>
      <c r="O42" s="24"/>
    </row>
    <row r="43" spans="1:15" s="25" customFormat="1" ht="23.25" customHeight="1">
      <c r="A43" s="114"/>
      <c r="B43" s="7" t="s">
        <v>29</v>
      </c>
      <c r="C43" s="22">
        <v>255</v>
      </c>
      <c r="D43" s="22">
        <v>276</v>
      </c>
      <c r="E43" s="22">
        <v>275</v>
      </c>
      <c r="F43" s="22">
        <v>28</v>
      </c>
      <c r="G43" s="22">
        <v>416</v>
      </c>
      <c r="H43" s="22">
        <v>416</v>
      </c>
      <c r="I43" s="23">
        <v>418</v>
      </c>
      <c r="J43" s="27">
        <f>SUM(J37:J42)</f>
        <v>174.29750000000004</v>
      </c>
      <c r="K43" s="28">
        <f>SUM(K37:K42)</f>
        <v>0</v>
      </c>
      <c r="L43" s="27"/>
      <c r="M43" s="29">
        <v>82980</v>
      </c>
      <c r="N43" s="27" t="e">
        <f>SUM(N37:N42)</f>
        <v>#DIV/0!</v>
      </c>
      <c r="O43" s="24"/>
    </row>
    <row r="44" spans="1:15" ht="40.5" customHeight="1">
      <c r="A44" s="115" t="s">
        <v>216</v>
      </c>
      <c r="B44" s="69" t="s">
        <v>185</v>
      </c>
      <c r="C44" s="33">
        <v>340</v>
      </c>
      <c r="D44" s="33">
        <v>329</v>
      </c>
      <c r="E44" s="33">
        <v>286</v>
      </c>
      <c r="F44" s="33">
        <v>39</v>
      </c>
      <c r="G44" s="33">
        <v>390</v>
      </c>
      <c r="H44" s="33">
        <v>391</v>
      </c>
      <c r="I44" s="34">
        <v>392</v>
      </c>
      <c r="J44" s="11">
        <f t="shared" si="3"/>
        <v>193.797195</v>
      </c>
      <c r="K44" s="18"/>
      <c r="L44" s="13"/>
      <c r="M44" s="16"/>
      <c r="N44" s="11"/>
      <c r="O44" s="24"/>
    </row>
    <row r="45" spans="1:15" ht="43.5" customHeight="1">
      <c r="A45" s="116"/>
      <c r="B45" s="69" t="s">
        <v>215</v>
      </c>
      <c r="C45" s="33">
        <v>515</v>
      </c>
      <c r="D45" s="33">
        <v>460</v>
      </c>
      <c r="E45" s="33">
        <v>490</v>
      </c>
      <c r="F45" s="33">
        <v>36</v>
      </c>
      <c r="G45" s="33">
        <v>391</v>
      </c>
      <c r="H45" s="33">
        <v>391</v>
      </c>
      <c r="I45" s="34">
        <v>391</v>
      </c>
      <c r="J45" s="11">
        <f t="shared" si="3"/>
        <v>297.290985</v>
      </c>
      <c r="K45" s="18"/>
      <c r="L45" s="13"/>
      <c r="M45" s="16"/>
      <c r="N45" s="11"/>
      <c r="O45" s="24"/>
    </row>
    <row r="46" spans="1:15" ht="36">
      <c r="A46" s="115" t="s">
        <v>186</v>
      </c>
      <c r="B46" s="30" t="s">
        <v>187</v>
      </c>
      <c r="C46" s="33">
        <v>146</v>
      </c>
      <c r="D46" s="33">
        <v>149</v>
      </c>
      <c r="E46" s="33">
        <v>140</v>
      </c>
      <c r="F46" s="33">
        <v>14</v>
      </c>
      <c r="G46" s="33">
        <v>400</v>
      </c>
      <c r="H46" s="33">
        <v>400</v>
      </c>
      <c r="I46" s="34">
        <v>401</v>
      </c>
      <c r="J46" s="11">
        <f t="shared" si="3"/>
        <v>90.38125500000002</v>
      </c>
      <c r="K46" s="18"/>
      <c r="L46" s="13"/>
      <c r="M46" s="16"/>
      <c r="N46" s="11"/>
      <c r="O46" s="24"/>
    </row>
    <row r="47" spans="1:15" ht="38.25">
      <c r="A47" s="116"/>
      <c r="B47" s="69" t="s">
        <v>188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  <c r="J47" s="11">
        <f t="shared" si="3"/>
        <v>0</v>
      </c>
      <c r="K47" s="18"/>
      <c r="L47" s="13"/>
      <c r="M47" s="16"/>
      <c r="N47" s="11"/>
      <c r="O47" s="24"/>
    </row>
    <row r="48" spans="1:15" ht="25.5">
      <c r="A48" s="35" t="s">
        <v>57</v>
      </c>
      <c r="B48" s="36" t="s">
        <v>58</v>
      </c>
      <c r="C48" s="37">
        <v>28</v>
      </c>
      <c r="D48" s="37">
        <v>22</v>
      </c>
      <c r="E48" s="37">
        <v>31</v>
      </c>
      <c r="F48" s="38">
        <v>8</v>
      </c>
      <c r="G48" s="37">
        <v>391</v>
      </c>
      <c r="H48" s="37">
        <v>392</v>
      </c>
      <c r="I48" s="39">
        <v>392</v>
      </c>
      <c r="J48" s="61">
        <f aca="true" t="shared" si="6" ref="J48:J56">(1.73*(G48+H48+I48)/3*(C48+D48+E48)/3*0.9)/1000</f>
        <v>16.465275000000002</v>
      </c>
      <c r="K48" s="18"/>
      <c r="L48" s="13">
        <f aca="true" t="shared" si="7" ref="L48:L63">K48/J48</f>
        <v>0</v>
      </c>
      <c r="M48" s="16">
        <v>5880</v>
      </c>
      <c r="N48" s="11" t="e">
        <f>M48/L48</f>
        <v>#DIV/0!</v>
      </c>
      <c r="O48" s="24"/>
    </row>
    <row r="49" spans="1:15" ht="38.25">
      <c r="A49" s="35" t="s">
        <v>59</v>
      </c>
      <c r="B49" s="36" t="s">
        <v>60</v>
      </c>
      <c r="C49" s="37">
        <v>44</v>
      </c>
      <c r="D49" s="37">
        <v>36</v>
      </c>
      <c r="E49" s="37">
        <v>32</v>
      </c>
      <c r="F49" s="37">
        <v>11</v>
      </c>
      <c r="G49" s="37">
        <v>400</v>
      </c>
      <c r="H49" s="37">
        <v>397</v>
      </c>
      <c r="I49" s="39">
        <v>400</v>
      </c>
      <c r="J49" s="61">
        <f t="shared" si="6"/>
        <v>23.193072</v>
      </c>
      <c r="K49" s="18"/>
      <c r="L49" s="13">
        <f t="shared" si="7"/>
        <v>0</v>
      </c>
      <c r="M49" s="16">
        <v>6960</v>
      </c>
      <c r="N49" s="11" t="e">
        <f aca="true" t="shared" si="8" ref="N49:N62">M49/L49</f>
        <v>#DIV/0!</v>
      </c>
      <c r="O49" s="24"/>
    </row>
    <row r="50" spans="1:15" ht="38.25">
      <c r="A50" s="35" t="s">
        <v>61</v>
      </c>
      <c r="B50" s="40" t="s">
        <v>62</v>
      </c>
      <c r="C50" s="37">
        <v>210</v>
      </c>
      <c r="D50" s="37">
        <v>217</v>
      </c>
      <c r="E50" s="37">
        <v>234</v>
      </c>
      <c r="F50" s="37">
        <v>28</v>
      </c>
      <c r="G50" s="37">
        <v>405</v>
      </c>
      <c r="H50" s="37">
        <v>406</v>
      </c>
      <c r="I50" s="39">
        <v>406</v>
      </c>
      <c r="J50" s="61">
        <f t="shared" si="6"/>
        <v>139.167601</v>
      </c>
      <c r="K50" s="18"/>
      <c r="L50" s="13">
        <f t="shared" si="7"/>
        <v>0</v>
      </c>
      <c r="M50" s="16">
        <v>83800</v>
      </c>
      <c r="N50" s="11" t="e">
        <f t="shared" si="8"/>
        <v>#DIV/0!</v>
      </c>
      <c r="O50" s="24"/>
    </row>
    <row r="51" spans="1:15" ht="25.5">
      <c r="A51" s="35" t="s">
        <v>63</v>
      </c>
      <c r="B51" s="112" t="s">
        <v>64</v>
      </c>
      <c r="C51" s="41">
        <v>28</v>
      </c>
      <c r="D51" s="41">
        <v>37</v>
      </c>
      <c r="E51" s="41">
        <v>29</v>
      </c>
      <c r="F51" s="41">
        <v>30</v>
      </c>
      <c r="G51" s="41">
        <v>410</v>
      </c>
      <c r="H51" s="41">
        <v>411</v>
      </c>
      <c r="I51" s="42">
        <v>411</v>
      </c>
      <c r="J51" s="61">
        <f t="shared" si="6"/>
        <v>20.034784000000002</v>
      </c>
      <c r="K51" s="18"/>
      <c r="L51" s="13">
        <f t="shared" si="7"/>
        <v>0</v>
      </c>
      <c r="M51" s="16">
        <v>4483</v>
      </c>
      <c r="N51" s="11" t="e">
        <f t="shared" si="8"/>
        <v>#DIV/0!</v>
      </c>
      <c r="O51" s="24"/>
    </row>
    <row r="52" spans="1:15" ht="25.5">
      <c r="A52" s="35" t="s">
        <v>65</v>
      </c>
      <c r="B52" s="112"/>
      <c r="C52" s="43">
        <v>38</v>
      </c>
      <c r="D52" s="43">
        <v>26</v>
      </c>
      <c r="E52" s="43">
        <v>37</v>
      </c>
      <c r="F52" s="43">
        <v>11</v>
      </c>
      <c r="G52" s="43">
        <v>401</v>
      </c>
      <c r="H52" s="43">
        <v>402</v>
      </c>
      <c r="I52" s="44">
        <v>402</v>
      </c>
      <c r="J52" s="61">
        <f t="shared" si="6"/>
        <v>21.054965</v>
      </c>
      <c r="K52" s="18"/>
      <c r="L52" s="13">
        <f t="shared" si="7"/>
        <v>0</v>
      </c>
      <c r="M52" s="16">
        <v>8453</v>
      </c>
      <c r="N52" s="11" t="e">
        <f t="shared" si="8"/>
        <v>#DIV/0!</v>
      </c>
      <c r="O52" s="24"/>
    </row>
    <row r="53" spans="1:15" ht="25.5">
      <c r="A53" s="35" t="s">
        <v>66</v>
      </c>
      <c r="B53" s="43" t="s">
        <v>67</v>
      </c>
      <c r="C53" s="37">
        <v>39</v>
      </c>
      <c r="D53" s="37">
        <v>47</v>
      </c>
      <c r="E53" s="37">
        <v>54</v>
      </c>
      <c r="F53" s="37">
        <v>13</v>
      </c>
      <c r="G53" s="37">
        <v>420</v>
      </c>
      <c r="H53" s="37">
        <v>421</v>
      </c>
      <c r="I53" s="39">
        <v>420</v>
      </c>
      <c r="J53" s="61">
        <f t="shared" si="6"/>
        <v>30.541420000000002</v>
      </c>
      <c r="K53" s="18"/>
      <c r="L53" s="13">
        <f t="shared" si="7"/>
        <v>0</v>
      </c>
      <c r="M53" s="16">
        <v>5476</v>
      </c>
      <c r="N53" s="11" t="e">
        <f t="shared" si="8"/>
        <v>#DIV/0!</v>
      </c>
      <c r="O53" s="24"/>
    </row>
    <row r="54" spans="1:15" ht="25.5">
      <c r="A54" s="35" t="s">
        <v>68</v>
      </c>
      <c r="B54" s="112" t="s">
        <v>69</v>
      </c>
      <c r="C54" s="45">
        <v>139</v>
      </c>
      <c r="D54" s="45">
        <v>78</v>
      </c>
      <c r="E54" s="45">
        <v>170</v>
      </c>
      <c r="F54" s="45">
        <v>63</v>
      </c>
      <c r="G54" s="45">
        <v>400</v>
      </c>
      <c r="H54" s="45">
        <v>401</v>
      </c>
      <c r="I54" s="46">
        <v>400</v>
      </c>
      <c r="J54" s="61">
        <f t="shared" si="6"/>
        <v>80.40815100000002</v>
      </c>
      <c r="K54" s="18"/>
      <c r="L54" s="13">
        <f t="shared" si="7"/>
        <v>0</v>
      </c>
      <c r="M54" s="16">
        <v>21032.999999999993</v>
      </c>
      <c r="N54" s="11" t="e">
        <f t="shared" si="8"/>
        <v>#DIV/0!</v>
      </c>
      <c r="O54" s="24"/>
    </row>
    <row r="55" spans="1:15" ht="25.5">
      <c r="A55" s="35" t="s">
        <v>70</v>
      </c>
      <c r="B55" s="112"/>
      <c r="C55" s="45">
        <v>180</v>
      </c>
      <c r="D55" s="45">
        <v>231</v>
      </c>
      <c r="E55" s="45">
        <v>141</v>
      </c>
      <c r="F55" s="45">
        <v>28</v>
      </c>
      <c r="G55" s="45">
        <v>409</v>
      </c>
      <c r="H55" s="45">
        <v>411</v>
      </c>
      <c r="I55" s="46">
        <v>413</v>
      </c>
      <c r="J55" s="61">
        <f t="shared" si="6"/>
        <v>117.74656800000001</v>
      </c>
      <c r="K55" s="18"/>
      <c r="L55" s="13">
        <f t="shared" si="7"/>
        <v>0</v>
      </c>
      <c r="M55" s="16">
        <v>17806.00000000013</v>
      </c>
      <c r="N55" s="11" t="e">
        <f t="shared" si="8"/>
        <v>#DIV/0!</v>
      </c>
      <c r="O55" s="24"/>
    </row>
    <row r="56" spans="1:15" ht="25.5">
      <c r="A56" s="35" t="s">
        <v>71</v>
      </c>
      <c r="B56" s="112" t="s">
        <v>72</v>
      </c>
      <c r="C56" s="37">
        <v>128</v>
      </c>
      <c r="D56" s="37">
        <v>147</v>
      </c>
      <c r="E56" s="37">
        <v>101</v>
      </c>
      <c r="F56" s="37">
        <v>38</v>
      </c>
      <c r="G56" s="37">
        <v>414</v>
      </c>
      <c r="H56" s="37">
        <v>413</v>
      </c>
      <c r="I56" s="39">
        <v>413</v>
      </c>
      <c r="J56" s="61">
        <f t="shared" si="6"/>
        <v>80.65951999999999</v>
      </c>
      <c r="K56" s="18"/>
      <c r="L56" s="13">
        <f t="shared" si="7"/>
        <v>0</v>
      </c>
      <c r="M56" s="16">
        <v>15033.59999999997</v>
      </c>
      <c r="N56" s="11" t="e">
        <f t="shared" si="8"/>
        <v>#DIV/0!</v>
      </c>
      <c r="O56" s="24"/>
    </row>
    <row r="57" spans="1:15" ht="25.5">
      <c r="A57" s="35" t="s">
        <v>73</v>
      </c>
      <c r="B57" s="112"/>
      <c r="C57" s="37">
        <v>209</v>
      </c>
      <c r="D57" s="37">
        <v>196</v>
      </c>
      <c r="E57" s="37">
        <v>270</v>
      </c>
      <c r="F57" s="37">
        <v>56</v>
      </c>
      <c r="G57" s="37">
        <v>409</v>
      </c>
      <c r="H57" s="37">
        <v>413</v>
      </c>
      <c r="I57" s="39">
        <v>413</v>
      </c>
      <c r="J57" s="61">
        <f aca="true" t="shared" si="9" ref="J57:J74">(1.73*(G57+H57+I57)/3*(C57+D57+E57)/3*0.9)/1000</f>
        <v>144.21712500000004</v>
      </c>
      <c r="K57" s="18"/>
      <c r="L57" s="13">
        <f t="shared" si="7"/>
        <v>0</v>
      </c>
      <c r="M57" s="16">
        <v>34312.99999999974</v>
      </c>
      <c r="N57" s="11" t="e">
        <f t="shared" si="8"/>
        <v>#DIV/0!</v>
      </c>
      <c r="O57" s="24"/>
    </row>
    <row r="58" spans="1:15" ht="25.5">
      <c r="A58" s="47" t="s">
        <v>74</v>
      </c>
      <c r="B58" s="48" t="s">
        <v>75</v>
      </c>
      <c r="C58" s="49">
        <v>15</v>
      </c>
      <c r="D58" s="49">
        <v>12</v>
      </c>
      <c r="E58" s="49">
        <v>16</v>
      </c>
      <c r="F58" s="49">
        <v>4</v>
      </c>
      <c r="G58" s="49">
        <v>401</v>
      </c>
      <c r="H58" s="49">
        <v>401</v>
      </c>
      <c r="I58" s="50">
        <v>400</v>
      </c>
      <c r="J58" s="61">
        <f t="shared" si="9"/>
        <v>8.941678</v>
      </c>
      <c r="K58" s="18"/>
      <c r="L58" s="13">
        <f t="shared" si="7"/>
        <v>0</v>
      </c>
      <c r="M58" s="16">
        <v>707</v>
      </c>
      <c r="N58" s="11" t="e">
        <f t="shared" si="8"/>
        <v>#DIV/0!</v>
      </c>
      <c r="O58" s="24"/>
    </row>
    <row r="59" spans="1:15" ht="35.25" customHeight="1">
      <c r="A59" s="32" t="s">
        <v>76</v>
      </c>
      <c r="B59" s="51" t="s">
        <v>77</v>
      </c>
      <c r="C59" s="45">
        <v>170</v>
      </c>
      <c r="D59" s="45">
        <v>184</v>
      </c>
      <c r="E59" s="45">
        <v>201</v>
      </c>
      <c r="F59" s="45">
        <v>24</v>
      </c>
      <c r="G59" s="45">
        <v>407</v>
      </c>
      <c r="H59" s="45">
        <v>406</v>
      </c>
      <c r="I59" s="45">
        <v>405</v>
      </c>
      <c r="J59" s="61">
        <f t="shared" si="9"/>
        <v>116.94627</v>
      </c>
      <c r="K59" s="52"/>
      <c r="L59" s="13">
        <f t="shared" si="7"/>
        <v>0</v>
      </c>
      <c r="M59" s="45">
        <v>13101.000000000022</v>
      </c>
      <c r="N59" s="11" t="e">
        <f t="shared" si="8"/>
        <v>#DIV/0!</v>
      </c>
      <c r="O59" s="24"/>
    </row>
    <row r="60" spans="1:15" ht="38.25">
      <c r="A60" s="32" t="s">
        <v>78</v>
      </c>
      <c r="B60" s="51" t="s">
        <v>77</v>
      </c>
      <c r="C60" s="45">
        <v>148</v>
      </c>
      <c r="D60" s="45">
        <v>169</v>
      </c>
      <c r="E60" s="45">
        <v>200</v>
      </c>
      <c r="F60" s="45">
        <v>43</v>
      </c>
      <c r="G60" s="45">
        <v>400</v>
      </c>
      <c r="H60" s="45">
        <v>401</v>
      </c>
      <c r="I60" s="45">
        <v>401</v>
      </c>
      <c r="J60" s="61">
        <f t="shared" si="9"/>
        <v>107.508082</v>
      </c>
      <c r="K60" s="53"/>
      <c r="L60" s="13">
        <f t="shared" si="7"/>
        <v>0</v>
      </c>
      <c r="M60" s="45">
        <v>28575.89999999998</v>
      </c>
      <c r="N60" s="11" t="e">
        <f>M60/L60</f>
        <v>#DIV/0!</v>
      </c>
      <c r="O60" s="24"/>
    </row>
    <row r="61" spans="1:15" ht="38.25">
      <c r="A61" s="32" t="s">
        <v>79</v>
      </c>
      <c r="B61" s="51" t="s">
        <v>77</v>
      </c>
      <c r="C61" s="45">
        <v>68</v>
      </c>
      <c r="D61" s="45">
        <v>92</v>
      </c>
      <c r="E61" s="45">
        <v>73</v>
      </c>
      <c r="F61" s="45">
        <v>17</v>
      </c>
      <c r="G61" s="45">
        <v>410</v>
      </c>
      <c r="H61" s="45">
        <v>410</v>
      </c>
      <c r="I61" s="45">
        <v>409</v>
      </c>
      <c r="J61" s="90">
        <f t="shared" si="9"/>
        <v>49.539761000000006</v>
      </c>
      <c r="K61" s="54"/>
      <c r="L61" s="13">
        <f t="shared" si="7"/>
        <v>0</v>
      </c>
      <c r="M61" s="16">
        <v>3923.8000000000056</v>
      </c>
      <c r="N61" s="11" t="e">
        <f t="shared" si="8"/>
        <v>#DIV/0!</v>
      </c>
      <c r="O61" s="24"/>
    </row>
    <row r="62" spans="1:15" ht="38.25">
      <c r="A62" s="32" t="s">
        <v>80</v>
      </c>
      <c r="B62" s="51" t="s">
        <v>77</v>
      </c>
      <c r="C62" s="45">
        <v>48</v>
      </c>
      <c r="D62" s="45">
        <v>54</v>
      </c>
      <c r="E62" s="45">
        <v>71</v>
      </c>
      <c r="F62" s="45">
        <v>16</v>
      </c>
      <c r="G62" s="45">
        <v>404</v>
      </c>
      <c r="H62" s="45">
        <v>405</v>
      </c>
      <c r="I62" s="45">
        <v>406</v>
      </c>
      <c r="J62" s="61">
        <f t="shared" si="9"/>
        <v>36.363735</v>
      </c>
      <c r="K62" s="55"/>
      <c r="L62" s="13">
        <f t="shared" si="7"/>
        <v>0</v>
      </c>
      <c r="M62" s="45">
        <v>3860.399999999996</v>
      </c>
      <c r="N62" s="11" t="e">
        <f t="shared" si="8"/>
        <v>#DIV/0!</v>
      </c>
      <c r="O62" s="91">
        <f>J59+J60+J61+J62</f>
        <v>310.35784800000005</v>
      </c>
    </row>
    <row r="63" spans="1:12" ht="25.5">
      <c r="A63" s="35" t="s">
        <v>81</v>
      </c>
      <c r="B63" s="51" t="s">
        <v>82</v>
      </c>
      <c r="C63" s="43">
        <v>138</v>
      </c>
      <c r="D63" s="43">
        <v>124</v>
      </c>
      <c r="E63" s="43">
        <v>156</v>
      </c>
      <c r="F63" s="43">
        <v>14</v>
      </c>
      <c r="G63" s="43">
        <v>404</v>
      </c>
      <c r="H63" s="43">
        <v>405</v>
      </c>
      <c r="I63" s="43">
        <v>404</v>
      </c>
      <c r="J63" s="92">
        <f t="shared" si="9"/>
        <v>87.716882</v>
      </c>
      <c r="L63" s="56">
        <f t="shared" si="7"/>
        <v>0</v>
      </c>
    </row>
    <row r="64" spans="1:10" ht="12.75" customHeight="1" hidden="1">
      <c r="A64" s="43"/>
      <c r="B64" s="43"/>
      <c r="C64" s="43"/>
      <c r="D64" s="43"/>
      <c r="E64" s="43"/>
      <c r="F64" s="43"/>
      <c r="G64" s="43"/>
      <c r="H64" s="43"/>
      <c r="I64" s="43"/>
      <c r="J64" s="92">
        <f t="shared" si="9"/>
        <v>0</v>
      </c>
    </row>
    <row r="65" spans="1:14" ht="12.75" customHeight="1" hidden="1">
      <c r="A65" s="43"/>
      <c r="B65" s="43"/>
      <c r="C65" s="43"/>
      <c r="D65" s="43"/>
      <c r="E65" s="43"/>
      <c r="F65" s="43"/>
      <c r="G65" s="43"/>
      <c r="H65" s="43"/>
      <c r="I65" s="43"/>
      <c r="J65" s="92">
        <f t="shared" si="9"/>
        <v>0</v>
      </c>
      <c r="K65" s="57">
        <f>SUM(K44:K62)</f>
        <v>0</v>
      </c>
      <c r="L65" s="27">
        <f>SUM(L44:L63)</f>
        <v>0</v>
      </c>
      <c r="M65" s="27">
        <f>SUM(M44:M62)</f>
        <v>253405.69999999984</v>
      </c>
      <c r="N65" s="27" t="e">
        <f>SUM(N44:N62)</f>
        <v>#DIV/0!</v>
      </c>
    </row>
    <row r="66" spans="1:14" ht="12.75" customHeight="1" hidden="1">
      <c r="A66" s="113" t="s">
        <v>83</v>
      </c>
      <c r="B66" s="113"/>
      <c r="C66" s="113"/>
      <c r="D66" s="113"/>
      <c r="E66" s="113"/>
      <c r="F66" s="113"/>
      <c r="G66" s="113"/>
      <c r="H66" s="113"/>
      <c r="I66" s="113"/>
      <c r="J66" s="92">
        <f t="shared" si="9"/>
        <v>0</v>
      </c>
      <c r="K66" s="57">
        <f>K12+K14+K17+K24+K28+K31+K36+K43+K65+SUM(K44:K62)</f>
        <v>0</v>
      </c>
      <c r="L66" s="27"/>
      <c r="M66" s="27">
        <f>M12+M14+M17+M24+M28+M31+M36+M43+M65+SUM(M44:M62)</f>
        <v>937490.3999999997</v>
      </c>
      <c r="N66" s="27" t="e">
        <f>N12+N14+N17+N24+N28+N31+N36+N43+N65+SUM(N44:N62)</f>
        <v>#DIV/0!</v>
      </c>
    </row>
    <row r="67" spans="1:10" ht="12.75" customHeight="1" hidden="1">
      <c r="A67" s="43"/>
      <c r="B67" s="43"/>
      <c r="C67" s="43"/>
      <c r="D67" s="43"/>
      <c r="E67" s="43"/>
      <c r="F67" s="43"/>
      <c r="G67" s="43"/>
      <c r="H67" s="43"/>
      <c r="I67" s="43"/>
      <c r="J67" s="92">
        <f t="shared" si="9"/>
        <v>0</v>
      </c>
    </row>
    <row r="68" spans="1:10" ht="12.75" customHeight="1" hidden="1">
      <c r="A68" s="43"/>
      <c r="B68" s="43"/>
      <c r="C68" s="43"/>
      <c r="D68" s="43"/>
      <c r="E68" s="43"/>
      <c r="F68" s="43"/>
      <c r="G68" s="43"/>
      <c r="H68" s="43"/>
      <c r="I68" s="43"/>
      <c r="J68" s="92">
        <f t="shared" si="9"/>
        <v>0</v>
      </c>
    </row>
    <row r="69" spans="1:10" ht="12.75" customHeight="1" hidden="1">
      <c r="A69" s="58"/>
      <c r="B69" s="58" t="s">
        <v>84</v>
      </c>
      <c r="C69" s="58"/>
      <c r="D69" s="58"/>
      <c r="E69" s="58"/>
      <c r="F69" s="58"/>
      <c r="G69" s="58"/>
      <c r="H69" s="58"/>
      <c r="I69" s="58"/>
      <c r="J69" s="92">
        <f t="shared" si="9"/>
        <v>0</v>
      </c>
    </row>
    <row r="70" spans="1:10" ht="12.75" customHeight="1" hidden="1">
      <c r="A70" s="43"/>
      <c r="B70" s="43"/>
      <c r="C70" s="43"/>
      <c r="D70" s="43"/>
      <c r="E70" s="43"/>
      <c r="F70" s="43"/>
      <c r="G70" s="43"/>
      <c r="H70" s="43"/>
      <c r="I70" s="43"/>
      <c r="J70" s="92">
        <f t="shared" si="9"/>
        <v>0</v>
      </c>
    </row>
    <row r="71" spans="1:10" ht="12.75" customHeight="1" hidden="1">
      <c r="A71" s="43"/>
      <c r="B71" s="43"/>
      <c r="C71" s="43"/>
      <c r="D71" s="43"/>
      <c r="E71" s="43"/>
      <c r="F71" s="43"/>
      <c r="G71" s="43"/>
      <c r="H71" s="43"/>
      <c r="I71" s="43"/>
      <c r="J71" s="92">
        <f t="shared" si="9"/>
        <v>0</v>
      </c>
    </row>
    <row r="72" spans="1:10" ht="25.5">
      <c r="A72" s="35" t="s">
        <v>85</v>
      </c>
      <c r="B72" s="51" t="s">
        <v>82</v>
      </c>
      <c r="C72" s="43">
        <v>69</v>
      </c>
      <c r="D72" s="43">
        <v>84</v>
      </c>
      <c r="E72" s="43">
        <v>113</v>
      </c>
      <c r="F72" s="43">
        <v>34</v>
      </c>
      <c r="G72" s="43">
        <v>402</v>
      </c>
      <c r="H72" s="43">
        <v>405</v>
      </c>
      <c r="I72" s="43">
        <v>405</v>
      </c>
      <c r="J72" s="92">
        <f t="shared" si="9"/>
        <v>55.773816000000004</v>
      </c>
    </row>
    <row r="73" spans="1:10" ht="51">
      <c r="A73" s="93" t="s">
        <v>86</v>
      </c>
      <c r="B73" s="94" t="s">
        <v>87</v>
      </c>
      <c r="C73" s="95">
        <v>206</v>
      </c>
      <c r="D73" s="95">
        <v>212</v>
      </c>
      <c r="E73" s="95">
        <v>237</v>
      </c>
      <c r="F73" s="95">
        <v>29</v>
      </c>
      <c r="G73" s="95">
        <v>395</v>
      </c>
      <c r="H73" s="95">
        <v>395</v>
      </c>
      <c r="I73" s="95">
        <v>396</v>
      </c>
      <c r="J73" s="95">
        <f t="shared" si="9"/>
        <v>134.39159000000004</v>
      </c>
    </row>
    <row r="74" spans="1:10" ht="38.25">
      <c r="A74" s="98" t="s">
        <v>212</v>
      </c>
      <c r="B74" s="97" t="s">
        <v>214</v>
      </c>
      <c r="C74" s="96">
        <v>48</v>
      </c>
      <c r="D74" s="96">
        <v>59</v>
      </c>
      <c r="E74" s="96">
        <v>70</v>
      </c>
      <c r="F74" s="96">
        <v>19</v>
      </c>
      <c r="G74" s="96">
        <v>400</v>
      </c>
      <c r="H74" s="96">
        <v>400</v>
      </c>
      <c r="I74" s="96">
        <v>400</v>
      </c>
      <c r="J74" s="96">
        <f t="shared" si="9"/>
        <v>36.745200000000004</v>
      </c>
    </row>
  </sheetData>
  <sheetProtection selectLockedCells="1" selectUnlockedCells="1"/>
  <mergeCells count="26">
    <mergeCell ref="B56:B57"/>
    <mergeCell ref="A66:I66"/>
    <mergeCell ref="A25:A28"/>
    <mergeCell ref="A29:A31"/>
    <mergeCell ref="A32:A36"/>
    <mergeCell ref="A37:A43"/>
    <mergeCell ref="B51:B52"/>
    <mergeCell ref="B54:B55"/>
    <mergeCell ref="A44:A45"/>
    <mergeCell ref="A46:A47"/>
    <mergeCell ref="N5:N6"/>
    <mergeCell ref="C6:F6"/>
    <mergeCell ref="A8:A12"/>
    <mergeCell ref="A13:A14"/>
    <mergeCell ref="A15:A17"/>
    <mergeCell ref="A18:A24"/>
    <mergeCell ref="A3:N3"/>
    <mergeCell ref="A4:F4"/>
    <mergeCell ref="A5:A7"/>
    <mergeCell ref="B5:B7"/>
    <mergeCell ref="C5:F5"/>
    <mergeCell ref="G5:I6"/>
    <mergeCell ref="J5:J6"/>
    <mergeCell ref="K5:K6"/>
    <mergeCell ref="L5:L6"/>
    <mergeCell ref="M5:M6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PageLayoutView="0" workbookViewId="0" topLeftCell="A13">
      <selection activeCell="P34" sqref="P34"/>
    </sheetView>
  </sheetViews>
  <sheetFormatPr defaultColWidth="9.00390625" defaultRowHeight="12.75"/>
  <cols>
    <col min="1" max="1" width="3.875" style="63" customWidth="1"/>
    <col min="2" max="2" width="28.625" style="62" customWidth="1"/>
    <col min="3" max="3" width="27.625" style="62" customWidth="1"/>
    <col min="4" max="4" width="28.375" style="62" customWidth="1"/>
    <col min="5" max="5" width="7.875" style="63" customWidth="1"/>
    <col min="6" max="6" width="8.125" style="63" customWidth="1"/>
    <col min="7" max="7" width="6.875" style="63" customWidth="1"/>
    <col min="8" max="8" width="7.125" style="63" customWidth="1"/>
    <col min="9" max="9" width="19.125" style="63" customWidth="1"/>
    <col min="10" max="10" width="13.625" style="64" customWidth="1"/>
    <col min="11" max="11" width="8.125" style="84" customWidth="1"/>
    <col min="12" max="12" width="11.75390625" style="72" customWidth="1"/>
    <col min="13" max="16384" width="9.125" style="62" customWidth="1"/>
  </cols>
  <sheetData>
    <row r="1" spans="1:12" ht="24.75" customHeight="1">
      <c r="A1" s="119" t="s">
        <v>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7.25" customHeight="1">
      <c r="A2" s="120" t="s">
        <v>169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ht="12.75">
      <c r="L3" s="65"/>
    </row>
    <row r="4" spans="1:12" s="66" customFormat="1" ht="43.5" customHeight="1">
      <c r="A4" s="121" t="s">
        <v>89</v>
      </c>
      <c r="B4" s="122" t="s">
        <v>90</v>
      </c>
      <c r="C4" s="118" t="s">
        <v>91</v>
      </c>
      <c r="D4" s="118" t="s">
        <v>92</v>
      </c>
      <c r="E4" s="118" t="s">
        <v>93</v>
      </c>
      <c r="F4" s="118"/>
      <c r="G4" s="118"/>
      <c r="H4" s="118"/>
      <c r="I4" s="118"/>
      <c r="J4" s="118"/>
      <c r="K4" s="123" t="s">
        <v>170</v>
      </c>
      <c r="L4" s="124" t="s">
        <v>94</v>
      </c>
    </row>
    <row r="5" spans="1:12" s="66" customFormat="1" ht="35.25" customHeight="1">
      <c r="A5" s="121"/>
      <c r="B5" s="122"/>
      <c r="C5" s="118"/>
      <c r="D5" s="118"/>
      <c r="E5" s="117" t="s">
        <v>95</v>
      </c>
      <c r="F5" s="117" t="s">
        <v>96</v>
      </c>
      <c r="G5" s="117" t="s">
        <v>97</v>
      </c>
      <c r="H5" s="117" t="s">
        <v>98</v>
      </c>
      <c r="I5" s="117" t="s">
        <v>99</v>
      </c>
      <c r="J5" s="118" t="s">
        <v>100</v>
      </c>
      <c r="K5" s="123"/>
      <c r="L5" s="124"/>
    </row>
    <row r="6" spans="1:12" s="66" customFormat="1" ht="27.75" customHeight="1">
      <c r="A6" s="121"/>
      <c r="B6" s="122"/>
      <c r="C6" s="118"/>
      <c r="D6" s="118"/>
      <c r="E6" s="117"/>
      <c r="F6" s="117"/>
      <c r="G6" s="117"/>
      <c r="H6" s="117"/>
      <c r="I6" s="117"/>
      <c r="J6" s="118"/>
      <c r="K6" s="123"/>
      <c r="L6" s="124"/>
    </row>
    <row r="7" spans="1:12" s="66" customFormat="1" ht="17.25" customHeight="1">
      <c r="A7" s="59">
        <v>1</v>
      </c>
      <c r="B7" s="60">
        <v>2</v>
      </c>
      <c r="C7" s="60">
        <v>3</v>
      </c>
      <c r="D7" s="59">
        <v>4</v>
      </c>
      <c r="E7" s="59">
        <v>5</v>
      </c>
      <c r="F7" s="60">
        <v>6</v>
      </c>
      <c r="G7" s="59">
        <v>7</v>
      </c>
      <c r="H7" s="60">
        <v>8</v>
      </c>
      <c r="I7" s="60">
        <v>9</v>
      </c>
      <c r="J7" s="60">
        <v>10</v>
      </c>
      <c r="K7" s="85">
        <v>11</v>
      </c>
      <c r="L7" s="59">
        <v>12</v>
      </c>
    </row>
    <row r="8" spans="1:11" ht="12.75">
      <c r="A8" s="67">
        <v>1</v>
      </c>
      <c r="B8" s="68" t="s">
        <v>101</v>
      </c>
      <c r="C8" s="69" t="s">
        <v>171</v>
      </c>
      <c r="D8" s="70" t="s">
        <v>102</v>
      </c>
      <c r="E8" s="71" t="s">
        <v>103</v>
      </c>
      <c r="F8" s="71"/>
      <c r="G8" s="71" t="s">
        <v>104</v>
      </c>
      <c r="H8" s="71" t="s">
        <v>105</v>
      </c>
      <c r="I8" s="71" t="s">
        <v>106</v>
      </c>
      <c r="J8" s="71" t="s">
        <v>107</v>
      </c>
      <c r="K8" s="76">
        <f>Лист1!J12</f>
        <v>263.05169</v>
      </c>
    </row>
    <row r="9" spans="1:11" ht="27" customHeight="1">
      <c r="A9" s="67">
        <v>2</v>
      </c>
      <c r="B9" s="68" t="s">
        <v>172</v>
      </c>
      <c r="C9" s="69" t="s">
        <v>173</v>
      </c>
      <c r="D9" s="69" t="s">
        <v>174</v>
      </c>
      <c r="E9" s="71" t="s">
        <v>108</v>
      </c>
      <c r="F9" s="71" t="s">
        <v>125</v>
      </c>
      <c r="G9" s="71" t="s">
        <v>139</v>
      </c>
      <c r="H9" s="71" t="s">
        <v>140</v>
      </c>
      <c r="I9" s="71" t="s">
        <v>175</v>
      </c>
      <c r="J9" s="73">
        <v>6114</v>
      </c>
      <c r="K9" s="76">
        <f>Лист1!J52</f>
        <v>21.054965</v>
      </c>
    </row>
    <row r="10" spans="1:11" ht="25.5">
      <c r="A10" s="67">
        <v>3</v>
      </c>
      <c r="B10" s="68" t="s">
        <v>176</v>
      </c>
      <c r="C10" s="69" t="s">
        <v>177</v>
      </c>
      <c r="D10" s="69" t="s">
        <v>178</v>
      </c>
      <c r="E10" s="71" t="s">
        <v>108</v>
      </c>
      <c r="F10" s="71"/>
      <c r="G10" s="71" t="s">
        <v>149</v>
      </c>
      <c r="H10" s="71" t="s">
        <v>167</v>
      </c>
      <c r="I10" s="71" t="s">
        <v>106</v>
      </c>
      <c r="J10" s="73">
        <v>156331</v>
      </c>
      <c r="K10" s="76">
        <f>Лист1!J51</f>
        <v>20.034784000000002</v>
      </c>
    </row>
    <row r="11" spans="1:11" ht="12.75">
      <c r="A11" s="67">
        <v>4</v>
      </c>
      <c r="B11" s="68" t="s">
        <v>109</v>
      </c>
      <c r="C11" s="69" t="s">
        <v>110</v>
      </c>
      <c r="D11" s="69" t="s">
        <v>111</v>
      </c>
      <c r="E11" s="71" t="s">
        <v>108</v>
      </c>
      <c r="F11" s="71"/>
      <c r="G11" s="71" t="s">
        <v>112</v>
      </c>
      <c r="H11" s="71" t="s">
        <v>113</v>
      </c>
      <c r="I11" s="71" t="s">
        <v>106</v>
      </c>
      <c r="J11" s="73">
        <v>156629</v>
      </c>
      <c r="K11" s="76">
        <f>Лист1!J17</f>
        <v>136.90182</v>
      </c>
    </row>
    <row r="12" spans="1:11" ht="12.75">
      <c r="A12" s="74">
        <v>5</v>
      </c>
      <c r="B12" s="68" t="s">
        <v>114</v>
      </c>
      <c r="C12" s="69" t="s">
        <v>115</v>
      </c>
      <c r="D12" s="69" t="s">
        <v>116</v>
      </c>
      <c r="E12" s="71" t="s">
        <v>108</v>
      </c>
      <c r="F12" s="71"/>
      <c r="G12" s="71" t="s">
        <v>117</v>
      </c>
      <c r="H12" s="71">
        <v>60</v>
      </c>
      <c r="I12" s="71" t="s">
        <v>106</v>
      </c>
      <c r="J12" s="73">
        <v>157067</v>
      </c>
      <c r="K12" s="76">
        <f>Лист1!J14</f>
        <v>62.895707</v>
      </c>
    </row>
    <row r="13" spans="1:11" ht="12.75">
      <c r="A13" s="67">
        <v>6</v>
      </c>
      <c r="B13" s="75" t="s">
        <v>118</v>
      </c>
      <c r="C13" s="69" t="s">
        <v>119</v>
      </c>
      <c r="D13" s="69" t="s">
        <v>120</v>
      </c>
      <c r="E13" s="71" t="s">
        <v>108</v>
      </c>
      <c r="F13" s="71"/>
      <c r="G13" s="71"/>
      <c r="H13" s="71" t="s">
        <v>121</v>
      </c>
      <c r="I13" s="71" t="s">
        <v>106</v>
      </c>
      <c r="J13" s="73">
        <v>102199</v>
      </c>
      <c r="K13" s="86">
        <f>Лист1!J53</f>
        <v>30.541420000000002</v>
      </c>
    </row>
    <row r="14" spans="1:11" ht="12.75">
      <c r="A14" s="67">
        <v>7</v>
      </c>
      <c r="B14" s="68" t="s">
        <v>122</v>
      </c>
      <c r="C14" s="69" t="s">
        <v>123</v>
      </c>
      <c r="D14" s="69" t="s">
        <v>124</v>
      </c>
      <c r="E14" s="71" t="s">
        <v>108</v>
      </c>
      <c r="F14" s="71" t="s">
        <v>125</v>
      </c>
      <c r="G14" s="71" t="s">
        <v>117</v>
      </c>
      <c r="H14" s="71">
        <v>3600</v>
      </c>
      <c r="I14" s="71" t="s">
        <v>126</v>
      </c>
      <c r="J14" s="73">
        <v>1173114</v>
      </c>
      <c r="K14" s="76">
        <f>Лист1!J24</f>
        <v>112.03082100000002</v>
      </c>
    </row>
    <row r="15" spans="1:11" ht="12.75">
      <c r="A15" s="67">
        <v>8</v>
      </c>
      <c r="B15" s="68" t="s">
        <v>122</v>
      </c>
      <c r="C15" s="69" t="s">
        <v>123</v>
      </c>
      <c r="D15" s="69" t="s">
        <v>127</v>
      </c>
      <c r="E15" s="71" t="s">
        <v>108</v>
      </c>
      <c r="F15" s="71" t="s">
        <v>125</v>
      </c>
      <c r="G15" s="71" t="s">
        <v>117</v>
      </c>
      <c r="H15" s="71">
        <v>3600</v>
      </c>
      <c r="I15" s="71" t="s">
        <v>128</v>
      </c>
      <c r="J15" s="73">
        <v>1171347</v>
      </c>
      <c r="K15" s="76">
        <f>Лист1!J28</f>
        <v>24.558042</v>
      </c>
    </row>
    <row r="16" spans="1:11" ht="24" customHeight="1">
      <c r="A16" s="77">
        <v>9</v>
      </c>
      <c r="B16" s="68" t="s">
        <v>179</v>
      </c>
      <c r="C16" s="69" t="s">
        <v>129</v>
      </c>
      <c r="D16" s="69" t="s">
        <v>130</v>
      </c>
      <c r="E16" s="71" t="s">
        <v>108</v>
      </c>
      <c r="F16" s="71"/>
      <c r="G16" s="71" t="s">
        <v>112</v>
      </c>
      <c r="H16" s="71" t="s">
        <v>113</v>
      </c>
      <c r="I16" s="71" t="s">
        <v>180</v>
      </c>
      <c r="J16" s="73">
        <v>7066188</v>
      </c>
      <c r="K16" s="86">
        <f>Лист1!J49</f>
        <v>23.193072</v>
      </c>
    </row>
    <row r="17" spans="1:11" ht="25.5">
      <c r="A17" s="77">
        <v>10</v>
      </c>
      <c r="B17" s="68" t="s">
        <v>132</v>
      </c>
      <c r="C17" s="69" t="s">
        <v>133</v>
      </c>
      <c r="D17" s="69" t="s">
        <v>134</v>
      </c>
      <c r="E17" s="71" t="s">
        <v>108</v>
      </c>
      <c r="F17" s="71"/>
      <c r="G17" s="71" t="s">
        <v>135</v>
      </c>
      <c r="H17" s="71" t="s">
        <v>136</v>
      </c>
      <c r="I17" s="71" t="s">
        <v>180</v>
      </c>
      <c r="J17" s="73">
        <v>7914077</v>
      </c>
      <c r="K17" s="86">
        <f>Лист1!J48</f>
        <v>16.465275000000002</v>
      </c>
    </row>
    <row r="18" spans="1:11" ht="12.75">
      <c r="A18" s="77">
        <v>11</v>
      </c>
      <c r="B18" s="68" t="s">
        <v>137</v>
      </c>
      <c r="C18" s="69" t="s">
        <v>123</v>
      </c>
      <c r="D18" s="69" t="s">
        <v>138</v>
      </c>
      <c r="E18" s="71" t="s">
        <v>108</v>
      </c>
      <c r="F18" s="71" t="s">
        <v>125</v>
      </c>
      <c r="G18" s="71" t="s">
        <v>139</v>
      </c>
      <c r="H18" s="71" t="s">
        <v>140</v>
      </c>
      <c r="I18" s="71" t="s">
        <v>131</v>
      </c>
      <c r="J18" s="73">
        <v>90402</v>
      </c>
      <c r="K18" s="86">
        <v>89</v>
      </c>
    </row>
    <row r="19" spans="1:11" ht="12.75">
      <c r="A19" s="77">
        <v>12</v>
      </c>
      <c r="B19" s="68" t="s">
        <v>137</v>
      </c>
      <c r="C19" s="69" t="s">
        <v>123</v>
      </c>
      <c r="D19" s="69" t="s">
        <v>141</v>
      </c>
      <c r="E19" s="71" t="s">
        <v>108</v>
      </c>
      <c r="F19" s="71" t="s">
        <v>125</v>
      </c>
      <c r="G19" s="71" t="s">
        <v>139</v>
      </c>
      <c r="H19" s="71" t="s">
        <v>140</v>
      </c>
      <c r="I19" s="71" t="s">
        <v>131</v>
      </c>
      <c r="J19" s="73">
        <v>90395</v>
      </c>
      <c r="K19" s="86">
        <v>66.3</v>
      </c>
    </row>
    <row r="20" spans="1:11" ht="12.75">
      <c r="A20" s="77">
        <v>13</v>
      </c>
      <c r="B20" s="68" t="s">
        <v>142</v>
      </c>
      <c r="C20" s="69" t="s">
        <v>143</v>
      </c>
      <c r="D20" s="69" t="s">
        <v>181</v>
      </c>
      <c r="E20" s="71" t="s">
        <v>108</v>
      </c>
      <c r="F20" s="71"/>
      <c r="G20" s="71" t="s">
        <v>144</v>
      </c>
      <c r="H20" s="71" t="s">
        <v>145</v>
      </c>
      <c r="I20" s="71" t="s">
        <v>131</v>
      </c>
      <c r="J20" s="73">
        <v>217606</v>
      </c>
      <c r="K20" s="86">
        <f>Лист1!J36</f>
        <v>141.88162499999999</v>
      </c>
    </row>
    <row r="21" spans="1:11" ht="12.75">
      <c r="A21" s="77">
        <v>14</v>
      </c>
      <c r="B21" s="68" t="s">
        <v>146</v>
      </c>
      <c r="C21" s="69" t="s">
        <v>147</v>
      </c>
      <c r="D21" s="69" t="s">
        <v>148</v>
      </c>
      <c r="E21" s="71" t="s">
        <v>108</v>
      </c>
      <c r="F21" s="71"/>
      <c r="G21" s="71" t="s">
        <v>104</v>
      </c>
      <c r="H21" s="71" t="s">
        <v>105</v>
      </c>
      <c r="I21" s="71" t="s">
        <v>182</v>
      </c>
      <c r="J21" s="73">
        <v>62000784</v>
      </c>
      <c r="K21" s="86">
        <f>Лист1!J29</f>
        <v>183.62912</v>
      </c>
    </row>
    <row r="22" spans="1:11" ht="12.75">
      <c r="A22" s="77">
        <v>15</v>
      </c>
      <c r="B22" s="68" t="s">
        <v>146</v>
      </c>
      <c r="C22" s="69" t="s">
        <v>147</v>
      </c>
      <c r="D22" s="69" t="s">
        <v>148</v>
      </c>
      <c r="E22" s="71" t="s">
        <v>108</v>
      </c>
      <c r="F22" s="71"/>
      <c r="G22" s="71" t="s">
        <v>104</v>
      </c>
      <c r="H22" s="71" t="s">
        <v>105</v>
      </c>
      <c r="I22" s="71" t="s">
        <v>182</v>
      </c>
      <c r="J22" s="73">
        <v>62000826</v>
      </c>
      <c r="K22" s="86">
        <f>Лист1!J30</f>
        <v>57.752590000000005</v>
      </c>
    </row>
    <row r="23" spans="1:11" ht="12.75">
      <c r="A23" s="77">
        <v>16</v>
      </c>
      <c r="B23" s="68" t="s">
        <v>183</v>
      </c>
      <c r="C23" s="69" t="s">
        <v>184</v>
      </c>
      <c r="D23" s="69" t="s">
        <v>185</v>
      </c>
      <c r="E23" s="71" t="s">
        <v>108</v>
      </c>
      <c r="F23" s="71" t="s">
        <v>220</v>
      </c>
      <c r="G23" s="71" t="s">
        <v>121</v>
      </c>
      <c r="H23" s="71" t="s">
        <v>221</v>
      </c>
      <c r="I23" s="71" t="s">
        <v>222</v>
      </c>
      <c r="J23" s="73">
        <v>9112112259668</v>
      </c>
      <c r="K23" s="86">
        <f>Лист1!J44</f>
        <v>193.797195</v>
      </c>
    </row>
    <row r="24" spans="1:11" ht="14.25" customHeight="1">
      <c r="A24" s="77">
        <v>17</v>
      </c>
      <c r="B24" s="68" t="s">
        <v>183</v>
      </c>
      <c r="C24" s="69" t="s">
        <v>184</v>
      </c>
      <c r="D24" s="69" t="s">
        <v>215</v>
      </c>
      <c r="E24" s="71" t="s">
        <v>108</v>
      </c>
      <c r="F24" s="71" t="s">
        <v>220</v>
      </c>
      <c r="G24" s="71" t="s">
        <v>121</v>
      </c>
      <c r="H24" s="71" t="s">
        <v>221</v>
      </c>
      <c r="I24" s="71" t="s">
        <v>222</v>
      </c>
      <c r="J24" s="73">
        <v>9112112260952</v>
      </c>
      <c r="K24" s="86">
        <f>Лист1!J45</f>
        <v>297.290985</v>
      </c>
    </row>
    <row r="25" spans="1:11" ht="12.75">
      <c r="A25" s="77">
        <v>18</v>
      </c>
      <c r="B25" s="68" t="s">
        <v>186</v>
      </c>
      <c r="C25" s="69" t="s">
        <v>218</v>
      </c>
      <c r="D25" s="69" t="s">
        <v>187</v>
      </c>
      <c r="E25" s="71" t="s">
        <v>103</v>
      </c>
      <c r="F25" s="71" t="s">
        <v>144</v>
      </c>
      <c r="G25" s="71" t="s">
        <v>121</v>
      </c>
      <c r="H25" s="71" t="s">
        <v>145</v>
      </c>
      <c r="I25" s="71" t="s">
        <v>223</v>
      </c>
      <c r="J25" s="73">
        <v>21226172</v>
      </c>
      <c r="K25" s="86">
        <f>Лист1!J46</f>
        <v>90.38125500000002</v>
      </c>
    </row>
    <row r="26" spans="1:12" ht="12.75">
      <c r="A26" s="77">
        <v>19</v>
      </c>
      <c r="B26" s="68" t="s">
        <v>186</v>
      </c>
      <c r="C26" s="69" t="s">
        <v>218</v>
      </c>
      <c r="D26" s="69" t="s">
        <v>188</v>
      </c>
      <c r="E26" s="71" t="s">
        <v>103</v>
      </c>
      <c r="F26" s="99" t="s">
        <v>144</v>
      </c>
      <c r="G26" s="99" t="s">
        <v>121</v>
      </c>
      <c r="H26" s="99" t="s">
        <v>145</v>
      </c>
      <c r="I26" s="71" t="s">
        <v>223</v>
      </c>
      <c r="J26" s="100">
        <v>21254849</v>
      </c>
      <c r="K26" s="101">
        <f>Лист1!J47</f>
        <v>0</v>
      </c>
      <c r="L26" s="80"/>
    </row>
    <row r="27" spans="1:11" ht="25.5">
      <c r="A27" s="67">
        <v>20</v>
      </c>
      <c r="B27" s="68" t="s">
        <v>189</v>
      </c>
      <c r="C27" s="69" t="s">
        <v>150</v>
      </c>
      <c r="D27" s="69" t="s">
        <v>151</v>
      </c>
      <c r="E27" s="71" t="s">
        <v>108</v>
      </c>
      <c r="F27" s="71"/>
      <c r="G27" s="71" t="s">
        <v>144</v>
      </c>
      <c r="H27" s="71" t="s">
        <v>145</v>
      </c>
      <c r="I27" s="71" t="s">
        <v>190</v>
      </c>
      <c r="J27" s="73">
        <v>585988</v>
      </c>
      <c r="K27" s="76">
        <v>139.2</v>
      </c>
    </row>
    <row r="28" spans="1:11" ht="25.5">
      <c r="A28" s="67">
        <v>21</v>
      </c>
      <c r="B28" s="68" t="s">
        <v>189</v>
      </c>
      <c r="C28" s="69" t="s">
        <v>150</v>
      </c>
      <c r="D28" s="69" t="s">
        <v>152</v>
      </c>
      <c r="E28" s="71" t="s">
        <v>108</v>
      </c>
      <c r="F28" s="71"/>
      <c r="G28" s="71" t="s">
        <v>153</v>
      </c>
      <c r="H28" s="71" t="s">
        <v>145</v>
      </c>
      <c r="I28" s="71" t="s">
        <v>191</v>
      </c>
      <c r="J28" s="73">
        <v>198363</v>
      </c>
      <c r="K28" s="76">
        <v>0</v>
      </c>
    </row>
    <row r="29" spans="1:11" ht="25.5">
      <c r="A29" s="67">
        <v>22</v>
      </c>
      <c r="B29" s="68" t="s">
        <v>154</v>
      </c>
      <c r="C29" s="69" t="s">
        <v>155</v>
      </c>
      <c r="D29" s="69" t="s">
        <v>156</v>
      </c>
      <c r="E29" s="71" t="s">
        <v>108</v>
      </c>
      <c r="F29" s="71"/>
      <c r="G29" s="71" t="s">
        <v>157</v>
      </c>
      <c r="H29" s="71" t="s">
        <v>158</v>
      </c>
      <c r="I29" s="71" t="s">
        <v>159</v>
      </c>
      <c r="J29" s="73">
        <v>156362</v>
      </c>
      <c r="K29" s="76">
        <f>Лист1!J54</f>
        <v>80.40815100000002</v>
      </c>
    </row>
    <row r="30" spans="1:11" ht="25.5">
      <c r="A30" s="67">
        <v>23</v>
      </c>
      <c r="B30" s="68" t="s">
        <v>154</v>
      </c>
      <c r="C30" s="69" t="s">
        <v>155</v>
      </c>
      <c r="D30" s="69" t="s">
        <v>160</v>
      </c>
      <c r="E30" s="71" t="s">
        <v>108</v>
      </c>
      <c r="F30" s="71"/>
      <c r="G30" s="71" t="s">
        <v>161</v>
      </c>
      <c r="H30" s="71" t="s">
        <v>162</v>
      </c>
      <c r="I30" s="71" t="s">
        <v>159</v>
      </c>
      <c r="J30" s="73">
        <v>156864</v>
      </c>
      <c r="K30" s="76">
        <f>Лист1!J55</f>
        <v>117.74656800000001</v>
      </c>
    </row>
    <row r="31" spans="1:11" ht="25.5">
      <c r="A31" s="67">
        <v>24</v>
      </c>
      <c r="B31" s="68" t="s">
        <v>163</v>
      </c>
      <c r="C31" s="69" t="s">
        <v>155</v>
      </c>
      <c r="D31" s="69" t="s">
        <v>164</v>
      </c>
      <c r="E31" s="71" t="s">
        <v>108</v>
      </c>
      <c r="F31" s="71"/>
      <c r="G31" s="71" t="s">
        <v>161</v>
      </c>
      <c r="H31" s="71" t="s">
        <v>162</v>
      </c>
      <c r="I31" s="71" t="s">
        <v>165</v>
      </c>
      <c r="J31" s="73">
        <v>156128</v>
      </c>
      <c r="K31" s="76">
        <f>Лист1!J57</f>
        <v>144.21712500000004</v>
      </c>
    </row>
    <row r="32" spans="1:11" ht="25.5">
      <c r="A32" s="67">
        <v>25</v>
      </c>
      <c r="B32" s="68" t="s">
        <v>163</v>
      </c>
      <c r="C32" s="69" t="s">
        <v>155</v>
      </c>
      <c r="D32" s="69" t="s">
        <v>71</v>
      </c>
      <c r="E32" s="71" t="s">
        <v>108</v>
      </c>
      <c r="F32" s="71"/>
      <c r="G32" s="71" t="s">
        <v>104</v>
      </c>
      <c r="H32" s="71" t="s">
        <v>105</v>
      </c>
      <c r="I32" s="71" t="s">
        <v>159</v>
      </c>
      <c r="J32" s="73">
        <v>156117</v>
      </c>
      <c r="K32" s="76">
        <f>Лист1!J56</f>
        <v>80.65951999999999</v>
      </c>
    </row>
    <row r="33" spans="1:11" ht="25.5" customHeight="1">
      <c r="A33" s="67">
        <v>26</v>
      </c>
      <c r="B33" s="68" t="s">
        <v>192</v>
      </c>
      <c r="C33" s="69" t="s">
        <v>166</v>
      </c>
      <c r="D33" s="69" t="s">
        <v>193</v>
      </c>
      <c r="E33" s="71" t="s">
        <v>108</v>
      </c>
      <c r="F33" s="71"/>
      <c r="G33" s="71" t="s">
        <v>104</v>
      </c>
      <c r="H33" s="71" t="s">
        <v>105</v>
      </c>
      <c r="I33" s="71" t="s">
        <v>159</v>
      </c>
      <c r="J33" s="73">
        <v>156972</v>
      </c>
      <c r="K33" s="76">
        <f>Лист1!J58</f>
        <v>8.941678</v>
      </c>
    </row>
    <row r="34" spans="1:11" ht="27" customHeight="1">
      <c r="A34" s="67">
        <v>27</v>
      </c>
      <c r="B34" s="68" t="s">
        <v>192</v>
      </c>
      <c r="C34" s="69" t="s">
        <v>166</v>
      </c>
      <c r="D34" s="69" t="s">
        <v>194</v>
      </c>
      <c r="E34" s="71" t="s">
        <v>108</v>
      </c>
      <c r="F34" s="71"/>
      <c r="G34" s="71" t="s">
        <v>149</v>
      </c>
      <c r="H34" s="71" t="s">
        <v>167</v>
      </c>
      <c r="I34" s="71" t="s">
        <v>159</v>
      </c>
      <c r="J34" s="73">
        <v>156446</v>
      </c>
      <c r="K34" s="76">
        <v>0</v>
      </c>
    </row>
    <row r="35" spans="1:11" ht="25.5">
      <c r="A35" s="67">
        <v>30</v>
      </c>
      <c r="B35" s="68" t="s">
        <v>195</v>
      </c>
      <c r="C35" s="69" t="s">
        <v>196</v>
      </c>
      <c r="D35" s="69" t="s">
        <v>197</v>
      </c>
      <c r="E35" s="71" t="s">
        <v>108</v>
      </c>
      <c r="F35" s="71" t="s">
        <v>198</v>
      </c>
      <c r="G35" s="71" t="s">
        <v>135</v>
      </c>
      <c r="H35" s="71" t="s">
        <v>199</v>
      </c>
      <c r="I35" s="71" t="s">
        <v>200</v>
      </c>
      <c r="J35" s="73">
        <v>21976543</v>
      </c>
      <c r="K35" s="76">
        <f>Лист1!O62</f>
        <v>310.35784800000005</v>
      </c>
    </row>
    <row r="36" spans="1:13" ht="12.75">
      <c r="A36" s="67">
        <v>34</v>
      </c>
      <c r="B36" s="72" t="s">
        <v>201</v>
      </c>
      <c r="C36" s="72" t="s">
        <v>202</v>
      </c>
      <c r="D36" s="72" t="s">
        <v>203</v>
      </c>
      <c r="E36" s="67" t="s">
        <v>108</v>
      </c>
      <c r="F36" s="67"/>
      <c r="G36" s="67" t="s">
        <v>204</v>
      </c>
      <c r="H36" s="67">
        <v>160</v>
      </c>
      <c r="I36" s="67" t="s">
        <v>200</v>
      </c>
      <c r="J36" s="78">
        <v>22002359</v>
      </c>
      <c r="K36" s="87">
        <f>Лист1!J72</f>
        <v>55.773816000000004</v>
      </c>
      <c r="M36" s="65"/>
    </row>
    <row r="37" spans="1:13" ht="12.75">
      <c r="A37" s="67">
        <v>35</v>
      </c>
      <c r="B37" s="72" t="s">
        <v>201</v>
      </c>
      <c r="C37" s="72" t="s">
        <v>202</v>
      </c>
      <c r="D37" s="72" t="s">
        <v>205</v>
      </c>
      <c r="E37" s="67" t="s">
        <v>108</v>
      </c>
      <c r="F37" s="67"/>
      <c r="G37" s="67" t="s">
        <v>144</v>
      </c>
      <c r="H37" s="67">
        <v>200</v>
      </c>
      <c r="I37" s="67" t="s">
        <v>200</v>
      </c>
      <c r="J37" s="78">
        <v>21809557</v>
      </c>
      <c r="K37" s="87">
        <f>Лист1!J63</f>
        <v>87.716882</v>
      </c>
      <c r="M37" s="65"/>
    </row>
    <row r="38" spans="1:12" ht="25.5">
      <c r="A38" s="74">
        <v>38</v>
      </c>
      <c r="B38" s="79" t="s">
        <v>206</v>
      </c>
      <c r="C38" s="80" t="s">
        <v>207</v>
      </c>
      <c r="D38" s="80" t="s">
        <v>208</v>
      </c>
      <c r="E38" s="74" t="s">
        <v>108</v>
      </c>
      <c r="F38" s="74" t="s">
        <v>198</v>
      </c>
      <c r="G38" s="74" t="s">
        <v>209</v>
      </c>
      <c r="H38" s="74">
        <v>1000</v>
      </c>
      <c r="I38" s="74" t="s">
        <v>210</v>
      </c>
      <c r="J38" s="74">
        <v>4673</v>
      </c>
      <c r="K38" s="88">
        <f>Лист1!J73</f>
        <v>134.39159000000004</v>
      </c>
      <c r="L38" s="80"/>
    </row>
    <row r="39" spans="1:12" ht="12.75">
      <c r="A39" s="102">
        <v>39</v>
      </c>
      <c r="B39" s="98" t="s">
        <v>211</v>
      </c>
      <c r="C39" s="103" t="s">
        <v>219</v>
      </c>
      <c r="D39" s="103" t="s">
        <v>212</v>
      </c>
      <c r="E39" s="102" t="s">
        <v>103</v>
      </c>
      <c r="F39" s="102" t="s">
        <v>117</v>
      </c>
      <c r="G39" s="102">
        <f>-H3960</f>
        <v>0</v>
      </c>
      <c r="H39" s="102">
        <v>60</v>
      </c>
      <c r="I39" s="71" t="s">
        <v>223</v>
      </c>
      <c r="J39" s="102">
        <v>16780809</v>
      </c>
      <c r="K39" s="104">
        <f>Лист1!J74</f>
        <v>36.745200000000004</v>
      </c>
      <c r="L39" s="103"/>
    </row>
    <row r="40" ht="12.75">
      <c r="L40" s="65"/>
    </row>
    <row r="41" spans="10:12" ht="12.75">
      <c r="J41" s="81" t="s">
        <v>168</v>
      </c>
      <c r="K41" s="82">
        <f>SUM(K8:K39)</f>
        <v>3026.918744000001</v>
      </c>
      <c r="L41" s="83" t="s">
        <v>213</v>
      </c>
    </row>
    <row r="42" ht="12.75">
      <c r="L42" s="65"/>
    </row>
    <row r="43" ht="12.75">
      <c r="L43" s="65"/>
    </row>
    <row r="44" ht="12.75">
      <c r="L44" s="65"/>
    </row>
    <row r="45" ht="12.75">
      <c r="L45" s="65"/>
    </row>
    <row r="46" ht="12.75">
      <c r="L46" s="65"/>
    </row>
    <row r="47" ht="12.75">
      <c r="L47" s="65"/>
    </row>
    <row r="48" ht="12.75">
      <c r="L48" s="65"/>
    </row>
    <row r="49" spans="1:12" ht="12.75">
      <c r="A49" s="62"/>
      <c r="E49" s="62"/>
      <c r="F49" s="62"/>
      <c r="G49" s="62"/>
      <c r="H49" s="62"/>
      <c r="I49" s="62"/>
      <c r="J49" s="62"/>
      <c r="K49" s="89"/>
      <c r="L49" s="65"/>
    </row>
    <row r="50" spans="1:12" ht="12.75">
      <c r="A50" s="62"/>
      <c r="E50" s="62"/>
      <c r="F50" s="62"/>
      <c r="G50" s="62"/>
      <c r="H50" s="62"/>
      <c r="I50" s="62"/>
      <c r="J50" s="62"/>
      <c r="K50" s="89"/>
      <c r="L50" s="65"/>
    </row>
    <row r="51" spans="1:12" ht="12.75">
      <c r="A51" s="62"/>
      <c r="E51" s="62"/>
      <c r="F51" s="62"/>
      <c r="G51" s="62"/>
      <c r="H51" s="62"/>
      <c r="I51" s="62"/>
      <c r="J51" s="62"/>
      <c r="K51" s="89"/>
      <c r="L51" s="65"/>
    </row>
    <row r="52" spans="1:12" ht="12.75">
      <c r="A52" s="62"/>
      <c r="E52" s="62"/>
      <c r="F52" s="62"/>
      <c r="G52" s="62"/>
      <c r="H52" s="62"/>
      <c r="I52" s="62"/>
      <c r="J52" s="62"/>
      <c r="K52" s="89"/>
      <c r="L52" s="65"/>
    </row>
    <row r="53" spans="1:12" ht="12.75">
      <c r="A53" s="62"/>
      <c r="E53" s="62"/>
      <c r="F53" s="62"/>
      <c r="G53" s="62"/>
      <c r="H53" s="62"/>
      <c r="I53" s="62"/>
      <c r="J53" s="62"/>
      <c r="K53" s="89"/>
      <c r="L53" s="65"/>
    </row>
    <row r="54" spans="1:12" ht="12.75">
      <c r="A54" s="62"/>
      <c r="E54" s="62"/>
      <c r="F54" s="62"/>
      <c r="G54" s="62"/>
      <c r="H54" s="62"/>
      <c r="I54" s="62"/>
      <c r="J54" s="62"/>
      <c r="K54" s="89"/>
      <c r="L54" s="65"/>
    </row>
    <row r="55" spans="1:12" ht="12.75">
      <c r="A55" s="62"/>
      <c r="E55" s="62"/>
      <c r="F55" s="62"/>
      <c r="G55" s="62"/>
      <c r="H55" s="62"/>
      <c r="I55" s="62"/>
      <c r="J55" s="62"/>
      <c r="K55" s="89"/>
      <c r="L55" s="65"/>
    </row>
    <row r="56" spans="1:12" ht="12.75">
      <c r="A56" s="62"/>
      <c r="E56" s="62"/>
      <c r="F56" s="62"/>
      <c r="G56" s="62"/>
      <c r="H56" s="62"/>
      <c r="I56" s="62"/>
      <c r="J56" s="62"/>
      <c r="K56" s="89"/>
      <c r="L56" s="65"/>
    </row>
    <row r="57" spans="1:12" ht="12.75">
      <c r="A57" s="62"/>
      <c r="E57" s="62"/>
      <c r="F57" s="62"/>
      <c r="G57" s="62"/>
      <c r="H57" s="62"/>
      <c r="I57" s="62"/>
      <c r="J57" s="62"/>
      <c r="K57" s="89"/>
      <c r="L57" s="65"/>
    </row>
    <row r="58" spans="1:12" ht="12.75">
      <c r="A58" s="62"/>
      <c r="E58" s="62"/>
      <c r="F58" s="62"/>
      <c r="G58" s="62"/>
      <c r="H58" s="62"/>
      <c r="I58" s="62"/>
      <c r="J58" s="62"/>
      <c r="K58" s="89"/>
      <c r="L58" s="65"/>
    </row>
    <row r="59" spans="1:12" ht="12.75">
      <c r="A59" s="62"/>
      <c r="E59" s="62"/>
      <c r="F59" s="62"/>
      <c r="G59" s="62"/>
      <c r="H59" s="62"/>
      <c r="I59" s="62"/>
      <c r="J59" s="62"/>
      <c r="K59" s="89"/>
      <c r="L59" s="65"/>
    </row>
    <row r="60" spans="1:12" ht="12.75">
      <c r="A60" s="62"/>
      <c r="E60" s="62"/>
      <c r="F60" s="62"/>
      <c r="G60" s="62"/>
      <c r="H60" s="62"/>
      <c r="I60" s="62"/>
      <c r="J60" s="62"/>
      <c r="K60" s="89"/>
      <c r="L60" s="65"/>
    </row>
    <row r="61" spans="1:12" ht="12.75">
      <c r="A61" s="62"/>
      <c r="E61" s="62"/>
      <c r="F61" s="62"/>
      <c r="G61" s="62"/>
      <c r="H61" s="62"/>
      <c r="I61" s="62"/>
      <c r="J61" s="62"/>
      <c r="K61" s="89"/>
      <c r="L61" s="65"/>
    </row>
    <row r="62" spans="1:12" ht="12.75">
      <c r="A62" s="62"/>
      <c r="E62" s="62"/>
      <c r="F62" s="62"/>
      <c r="G62" s="62"/>
      <c r="H62" s="62"/>
      <c r="I62" s="62"/>
      <c r="J62" s="62"/>
      <c r="K62" s="89"/>
      <c r="L62" s="65"/>
    </row>
    <row r="63" spans="1:12" ht="12.75">
      <c r="A63" s="62"/>
      <c r="E63" s="62"/>
      <c r="F63" s="62"/>
      <c r="G63" s="62"/>
      <c r="H63" s="62"/>
      <c r="I63" s="62"/>
      <c r="J63" s="62"/>
      <c r="K63" s="89"/>
      <c r="L63" s="65"/>
    </row>
    <row r="64" spans="1:12" ht="12.75">
      <c r="A64" s="62"/>
      <c r="E64" s="62"/>
      <c r="F64" s="62"/>
      <c r="G64" s="62"/>
      <c r="H64" s="62"/>
      <c r="I64" s="62"/>
      <c r="J64" s="62"/>
      <c r="K64" s="89"/>
      <c r="L64" s="65"/>
    </row>
    <row r="65" spans="1:12" ht="12.75">
      <c r="A65" s="62"/>
      <c r="E65" s="62"/>
      <c r="F65" s="62"/>
      <c r="G65" s="62"/>
      <c r="H65" s="62"/>
      <c r="I65" s="62"/>
      <c r="J65" s="62"/>
      <c r="K65" s="89"/>
      <c r="L65" s="65"/>
    </row>
    <row r="66" spans="1:12" ht="12.75">
      <c r="A66" s="62"/>
      <c r="E66" s="62"/>
      <c r="F66" s="62"/>
      <c r="G66" s="62"/>
      <c r="H66" s="62"/>
      <c r="I66" s="62"/>
      <c r="J66" s="62"/>
      <c r="K66" s="89"/>
      <c r="L66" s="65"/>
    </row>
    <row r="67" spans="1:12" ht="12.75">
      <c r="A67" s="62"/>
      <c r="E67" s="62"/>
      <c r="F67" s="62"/>
      <c r="G67" s="62"/>
      <c r="H67" s="62"/>
      <c r="I67" s="62"/>
      <c r="J67" s="62"/>
      <c r="K67" s="89"/>
      <c r="L67" s="65"/>
    </row>
    <row r="68" spans="1:12" ht="12.75">
      <c r="A68" s="62"/>
      <c r="E68" s="62"/>
      <c r="F68" s="62"/>
      <c r="G68" s="62"/>
      <c r="H68" s="62"/>
      <c r="I68" s="62"/>
      <c r="J68" s="62"/>
      <c r="K68" s="89"/>
      <c r="L68" s="65"/>
    </row>
    <row r="69" spans="1:12" ht="12.75">
      <c r="A69" s="62"/>
      <c r="E69" s="62"/>
      <c r="F69" s="62"/>
      <c r="G69" s="62"/>
      <c r="H69" s="62"/>
      <c r="I69" s="62"/>
      <c r="J69" s="62"/>
      <c r="K69" s="89"/>
      <c r="L69" s="65"/>
    </row>
    <row r="70" spans="1:12" ht="12.75">
      <c r="A70" s="62"/>
      <c r="E70" s="62"/>
      <c r="F70" s="62"/>
      <c r="G70" s="62"/>
      <c r="H70" s="62"/>
      <c r="I70" s="62"/>
      <c r="J70" s="62"/>
      <c r="K70" s="89"/>
      <c r="L70" s="65"/>
    </row>
    <row r="71" spans="1:12" ht="12.75">
      <c r="A71" s="62"/>
      <c r="E71" s="62"/>
      <c r="F71" s="62"/>
      <c r="G71" s="62"/>
      <c r="H71" s="62"/>
      <c r="I71" s="62"/>
      <c r="J71" s="62"/>
      <c r="K71" s="89"/>
      <c r="L71" s="65"/>
    </row>
    <row r="72" spans="1:12" ht="12.75">
      <c r="A72" s="62"/>
      <c r="E72" s="62"/>
      <c r="F72" s="62"/>
      <c r="G72" s="62"/>
      <c r="H72" s="62"/>
      <c r="I72" s="62"/>
      <c r="J72" s="62"/>
      <c r="K72" s="89"/>
      <c r="L72" s="65"/>
    </row>
    <row r="73" spans="1:12" ht="12.75">
      <c r="A73" s="62"/>
      <c r="E73" s="62"/>
      <c r="F73" s="62"/>
      <c r="G73" s="62"/>
      <c r="H73" s="62"/>
      <c r="I73" s="62"/>
      <c r="J73" s="62"/>
      <c r="K73" s="89"/>
      <c r="L73" s="65"/>
    </row>
    <row r="74" spans="1:12" ht="12.75">
      <c r="A74" s="62"/>
      <c r="E74" s="62"/>
      <c r="F74" s="62"/>
      <c r="G74" s="62"/>
      <c r="H74" s="62"/>
      <c r="I74" s="62"/>
      <c r="J74" s="62"/>
      <c r="K74" s="89"/>
      <c r="L74" s="65"/>
    </row>
    <row r="75" spans="1:12" ht="12.75">
      <c r="A75" s="62"/>
      <c r="E75" s="62"/>
      <c r="F75" s="62"/>
      <c r="G75" s="62"/>
      <c r="H75" s="62"/>
      <c r="I75" s="62"/>
      <c r="J75" s="62"/>
      <c r="K75" s="89"/>
      <c r="L75" s="65"/>
    </row>
    <row r="76" spans="1:12" ht="12.75">
      <c r="A76" s="62"/>
      <c r="E76" s="62"/>
      <c r="F76" s="62"/>
      <c r="G76" s="62"/>
      <c r="H76" s="62"/>
      <c r="I76" s="62"/>
      <c r="J76" s="62"/>
      <c r="K76" s="89"/>
      <c r="L76" s="65"/>
    </row>
    <row r="77" spans="1:12" ht="12.75">
      <c r="A77" s="62"/>
      <c r="E77" s="62"/>
      <c r="F77" s="62"/>
      <c r="G77" s="62"/>
      <c r="H77" s="62"/>
      <c r="I77" s="62"/>
      <c r="J77" s="62"/>
      <c r="K77" s="89"/>
      <c r="L77" s="65"/>
    </row>
    <row r="78" spans="1:12" ht="12.75">
      <c r="A78" s="62"/>
      <c r="E78" s="62"/>
      <c r="F78" s="62"/>
      <c r="G78" s="62"/>
      <c r="H78" s="62"/>
      <c r="I78" s="62"/>
      <c r="J78" s="62"/>
      <c r="K78" s="89"/>
      <c r="L78" s="65"/>
    </row>
    <row r="79" spans="1:12" ht="12.75">
      <c r="A79" s="62"/>
      <c r="E79" s="62"/>
      <c r="F79" s="62"/>
      <c r="G79" s="62"/>
      <c r="H79" s="62"/>
      <c r="I79" s="62"/>
      <c r="J79" s="62"/>
      <c r="K79" s="89"/>
      <c r="L79" s="65"/>
    </row>
    <row r="80" spans="1:12" ht="12.75">
      <c r="A80" s="62"/>
      <c r="E80" s="62"/>
      <c r="F80" s="62"/>
      <c r="G80" s="62"/>
      <c r="H80" s="62"/>
      <c r="I80" s="62"/>
      <c r="J80" s="62"/>
      <c r="K80" s="89"/>
      <c r="L80" s="65"/>
    </row>
    <row r="81" spans="1:12" ht="12.75">
      <c r="A81" s="62"/>
      <c r="E81" s="62"/>
      <c r="F81" s="62"/>
      <c r="G81" s="62"/>
      <c r="H81" s="62"/>
      <c r="I81" s="62"/>
      <c r="J81" s="62"/>
      <c r="K81" s="89"/>
      <c r="L81" s="65"/>
    </row>
    <row r="82" spans="1:12" ht="12.75">
      <c r="A82" s="62"/>
      <c r="E82" s="62"/>
      <c r="F82" s="62"/>
      <c r="G82" s="62"/>
      <c r="H82" s="62"/>
      <c r="I82" s="62"/>
      <c r="J82" s="62"/>
      <c r="K82" s="89"/>
      <c r="L82" s="65"/>
    </row>
    <row r="83" spans="1:12" ht="12.75">
      <c r="A83" s="62"/>
      <c r="E83" s="62"/>
      <c r="F83" s="62"/>
      <c r="G83" s="62"/>
      <c r="H83" s="62"/>
      <c r="I83" s="62"/>
      <c r="J83" s="62"/>
      <c r="K83" s="89"/>
      <c r="L83" s="65"/>
    </row>
    <row r="84" spans="1:12" ht="12.75">
      <c r="A84" s="62"/>
      <c r="E84" s="62"/>
      <c r="F84" s="62"/>
      <c r="G84" s="62"/>
      <c r="H84" s="62"/>
      <c r="I84" s="62"/>
      <c r="J84" s="62"/>
      <c r="K84" s="89"/>
      <c r="L84" s="65"/>
    </row>
    <row r="85" spans="1:12" ht="12.75">
      <c r="A85" s="62"/>
      <c r="E85" s="62"/>
      <c r="F85" s="62"/>
      <c r="G85" s="62"/>
      <c r="H85" s="62"/>
      <c r="I85" s="62"/>
      <c r="J85" s="62"/>
      <c r="K85" s="89"/>
      <c r="L85" s="65"/>
    </row>
    <row r="86" spans="1:12" ht="12.75">
      <c r="A86" s="62"/>
      <c r="E86" s="62"/>
      <c r="F86" s="62"/>
      <c r="G86" s="62"/>
      <c r="H86" s="62"/>
      <c r="I86" s="62"/>
      <c r="J86" s="62"/>
      <c r="K86" s="89"/>
      <c r="L86" s="65"/>
    </row>
    <row r="87" spans="1:12" ht="12.75">
      <c r="A87" s="62"/>
      <c r="E87" s="62"/>
      <c r="F87" s="62"/>
      <c r="G87" s="62"/>
      <c r="H87" s="62"/>
      <c r="I87" s="62"/>
      <c r="J87" s="62"/>
      <c r="K87" s="89"/>
      <c r="L87" s="65"/>
    </row>
    <row r="88" spans="1:12" ht="12.75">
      <c r="A88" s="62"/>
      <c r="E88" s="62"/>
      <c r="F88" s="62"/>
      <c r="G88" s="62"/>
      <c r="H88" s="62"/>
      <c r="I88" s="62"/>
      <c r="J88" s="62"/>
      <c r="K88" s="89"/>
      <c r="L88" s="65"/>
    </row>
    <row r="89" spans="1:12" ht="12.75">
      <c r="A89" s="62"/>
      <c r="E89" s="62"/>
      <c r="F89" s="62"/>
      <c r="G89" s="62"/>
      <c r="H89" s="62"/>
      <c r="I89" s="62"/>
      <c r="J89" s="62"/>
      <c r="K89" s="89"/>
      <c r="L89" s="65"/>
    </row>
    <row r="90" spans="1:12" ht="12.75">
      <c r="A90" s="62"/>
      <c r="E90" s="62"/>
      <c r="F90" s="62"/>
      <c r="G90" s="62"/>
      <c r="H90" s="62"/>
      <c r="I90" s="62"/>
      <c r="J90" s="62"/>
      <c r="K90" s="89"/>
      <c r="L90" s="65"/>
    </row>
    <row r="91" spans="1:12" ht="12.75">
      <c r="A91" s="62"/>
      <c r="E91" s="62"/>
      <c r="F91" s="62"/>
      <c r="G91" s="62"/>
      <c r="H91" s="62"/>
      <c r="I91" s="62"/>
      <c r="J91" s="62"/>
      <c r="K91" s="89"/>
      <c r="L91" s="65"/>
    </row>
    <row r="92" spans="1:12" ht="12.75">
      <c r="A92" s="62"/>
      <c r="E92" s="62"/>
      <c r="F92" s="62"/>
      <c r="G92" s="62"/>
      <c r="H92" s="62"/>
      <c r="I92" s="62"/>
      <c r="J92" s="62"/>
      <c r="K92" s="89"/>
      <c r="L92" s="65"/>
    </row>
    <row r="93" spans="1:12" ht="12.75">
      <c r="A93" s="62"/>
      <c r="E93" s="62"/>
      <c r="F93" s="62"/>
      <c r="G93" s="62"/>
      <c r="H93" s="62"/>
      <c r="I93" s="62"/>
      <c r="J93" s="62"/>
      <c r="K93" s="89"/>
      <c r="L93" s="65"/>
    </row>
    <row r="94" spans="1:12" ht="12.75">
      <c r="A94" s="62"/>
      <c r="E94" s="62"/>
      <c r="F94" s="62"/>
      <c r="G94" s="62"/>
      <c r="H94" s="62"/>
      <c r="I94" s="62"/>
      <c r="J94" s="62"/>
      <c r="K94" s="89"/>
      <c r="L94" s="65"/>
    </row>
    <row r="95" spans="1:12" ht="12.75">
      <c r="A95" s="62"/>
      <c r="E95" s="62"/>
      <c r="F95" s="62"/>
      <c r="G95" s="62"/>
      <c r="H95" s="62"/>
      <c r="I95" s="62"/>
      <c r="J95" s="62"/>
      <c r="K95" s="89"/>
      <c r="L95" s="65"/>
    </row>
    <row r="96" spans="1:12" ht="12.75">
      <c r="A96" s="62"/>
      <c r="E96" s="62"/>
      <c r="F96" s="62"/>
      <c r="G96" s="62"/>
      <c r="H96" s="62"/>
      <c r="I96" s="62"/>
      <c r="J96" s="62"/>
      <c r="K96" s="89"/>
      <c r="L96" s="65"/>
    </row>
    <row r="97" spans="1:12" ht="12.75">
      <c r="A97" s="62"/>
      <c r="E97" s="62"/>
      <c r="F97" s="62"/>
      <c r="G97" s="62"/>
      <c r="H97" s="62"/>
      <c r="I97" s="62"/>
      <c r="J97" s="62"/>
      <c r="K97" s="89"/>
      <c r="L97" s="65"/>
    </row>
    <row r="98" spans="1:12" ht="12.75">
      <c r="A98" s="62"/>
      <c r="E98" s="62"/>
      <c r="F98" s="62"/>
      <c r="G98" s="62"/>
      <c r="H98" s="62"/>
      <c r="I98" s="62"/>
      <c r="J98" s="62"/>
      <c r="K98" s="89"/>
      <c r="L98" s="65"/>
    </row>
    <row r="99" spans="1:12" ht="12.75">
      <c r="A99" s="62"/>
      <c r="E99" s="62"/>
      <c r="F99" s="62"/>
      <c r="G99" s="62"/>
      <c r="H99" s="62"/>
      <c r="I99" s="62"/>
      <c r="J99" s="62"/>
      <c r="K99" s="89"/>
      <c r="L99" s="65"/>
    </row>
    <row r="100" spans="1:12" ht="12.75">
      <c r="A100" s="62"/>
      <c r="E100" s="62"/>
      <c r="F100" s="62"/>
      <c r="G100" s="62"/>
      <c r="H100" s="62"/>
      <c r="I100" s="62"/>
      <c r="J100" s="62"/>
      <c r="K100" s="89"/>
      <c r="L100" s="65"/>
    </row>
    <row r="101" spans="1:12" ht="12.75">
      <c r="A101" s="62"/>
      <c r="E101" s="62"/>
      <c r="F101" s="62"/>
      <c r="G101" s="62"/>
      <c r="H101" s="62"/>
      <c r="I101" s="62"/>
      <c r="J101" s="62"/>
      <c r="K101" s="89"/>
      <c r="L101" s="65"/>
    </row>
    <row r="102" spans="1:12" ht="12.75">
      <c r="A102" s="62"/>
      <c r="E102" s="62"/>
      <c r="F102" s="62"/>
      <c r="G102" s="62"/>
      <c r="H102" s="62"/>
      <c r="I102" s="62"/>
      <c r="J102" s="62"/>
      <c r="K102" s="89"/>
      <c r="L102" s="65"/>
    </row>
    <row r="103" spans="1:12" ht="12.75">
      <c r="A103" s="62"/>
      <c r="E103" s="62"/>
      <c r="F103" s="62"/>
      <c r="G103" s="62"/>
      <c r="H103" s="62"/>
      <c r="I103" s="62"/>
      <c r="J103" s="62"/>
      <c r="K103" s="89"/>
      <c r="L103" s="65"/>
    </row>
    <row r="104" spans="1:12" ht="12.75">
      <c r="A104" s="62"/>
      <c r="E104" s="62"/>
      <c r="F104" s="62"/>
      <c r="G104" s="62"/>
      <c r="H104" s="62"/>
      <c r="I104" s="62"/>
      <c r="J104" s="62"/>
      <c r="K104" s="89"/>
      <c r="L104" s="65"/>
    </row>
    <row r="105" spans="1:12" ht="12.75">
      <c r="A105" s="62"/>
      <c r="E105" s="62"/>
      <c r="F105" s="62"/>
      <c r="G105" s="62"/>
      <c r="H105" s="62"/>
      <c r="I105" s="62"/>
      <c r="J105" s="62"/>
      <c r="K105" s="89"/>
      <c r="L105" s="65"/>
    </row>
    <row r="106" spans="1:12" ht="12.75">
      <c r="A106" s="62"/>
      <c r="E106" s="62"/>
      <c r="F106" s="62"/>
      <c r="G106" s="62"/>
      <c r="H106" s="62"/>
      <c r="I106" s="62"/>
      <c r="J106" s="62"/>
      <c r="K106" s="89"/>
      <c r="L106" s="65"/>
    </row>
    <row r="107" spans="1:12" ht="12.75">
      <c r="A107" s="62"/>
      <c r="E107" s="62"/>
      <c r="F107" s="62"/>
      <c r="G107" s="62"/>
      <c r="H107" s="62"/>
      <c r="I107" s="62"/>
      <c r="J107" s="62"/>
      <c r="K107" s="89"/>
      <c r="L107" s="65"/>
    </row>
    <row r="108" spans="1:12" ht="12.75">
      <c r="A108" s="62"/>
      <c r="E108" s="62"/>
      <c r="F108" s="62"/>
      <c r="G108" s="62"/>
      <c r="H108" s="62"/>
      <c r="I108" s="62"/>
      <c r="J108" s="62"/>
      <c r="K108" s="89"/>
      <c r="L108" s="65"/>
    </row>
    <row r="109" spans="1:12" ht="12.75">
      <c r="A109" s="62"/>
      <c r="E109" s="62"/>
      <c r="F109" s="62"/>
      <c r="G109" s="62"/>
      <c r="H109" s="62"/>
      <c r="I109" s="62"/>
      <c r="J109" s="62"/>
      <c r="K109" s="89"/>
      <c r="L109" s="65"/>
    </row>
    <row r="110" spans="1:12" ht="12.75">
      <c r="A110" s="62"/>
      <c r="E110" s="62"/>
      <c r="F110" s="62"/>
      <c r="G110" s="62"/>
      <c r="H110" s="62"/>
      <c r="I110" s="62"/>
      <c r="J110" s="62"/>
      <c r="K110" s="89"/>
      <c r="L110" s="65"/>
    </row>
    <row r="111" spans="1:12" ht="12.75">
      <c r="A111" s="62"/>
      <c r="E111" s="62"/>
      <c r="F111" s="62"/>
      <c r="G111" s="62"/>
      <c r="H111" s="62"/>
      <c r="I111" s="62"/>
      <c r="J111" s="62"/>
      <c r="K111" s="89"/>
      <c r="L111" s="65"/>
    </row>
    <row r="112" spans="1:12" ht="12.75">
      <c r="A112" s="62"/>
      <c r="E112" s="62"/>
      <c r="F112" s="62"/>
      <c r="G112" s="62"/>
      <c r="H112" s="62"/>
      <c r="I112" s="62"/>
      <c r="J112" s="62"/>
      <c r="K112" s="89"/>
      <c r="L112" s="65"/>
    </row>
    <row r="113" spans="1:12" ht="12.75">
      <c r="A113" s="62"/>
      <c r="E113" s="62"/>
      <c r="F113" s="62"/>
      <c r="G113" s="62"/>
      <c r="H113" s="62"/>
      <c r="I113" s="62"/>
      <c r="J113" s="62"/>
      <c r="K113" s="89"/>
      <c r="L113" s="65"/>
    </row>
    <row r="114" spans="1:12" ht="12.75">
      <c r="A114" s="62"/>
      <c r="E114" s="62"/>
      <c r="F114" s="62"/>
      <c r="G114" s="62"/>
      <c r="H114" s="62"/>
      <c r="I114" s="62"/>
      <c r="J114" s="62"/>
      <c r="K114" s="89"/>
      <c r="L114" s="65"/>
    </row>
    <row r="115" spans="1:12" ht="12.75">
      <c r="A115" s="62"/>
      <c r="E115" s="62"/>
      <c r="F115" s="62"/>
      <c r="G115" s="62"/>
      <c r="H115" s="62"/>
      <c r="I115" s="62"/>
      <c r="J115" s="62"/>
      <c r="K115" s="89"/>
      <c r="L115" s="65"/>
    </row>
    <row r="116" spans="1:12" ht="12.75">
      <c r="A116" s="62"/>
      <c r="E116" s="62"/>
      <c r="F116" s="62"/>
      <c r="G116" s="62"/>
      <c r="H116" s="62"/>
      <c r="I116" s="62"/>
      <c r="J116" s="62"/>
      <c r="K116" s="89"/>
      <c r="L116" s="65"/>
    </row>
    <row r="117" spans="1:12" ht="12.75">
      <c r="A117" s="62"/>
      <c r="E117" s="62"/>
      <c r="F117" s="62"/>
      <c r="G117" s="62"/>
      <c r="H117" s="62"/>
      <c r="I117" s="62"/>
      <c r="J117" s="62"/>
      <c r="K117" s="89"/>
      <c r="L117" s="65"/>
    </row>
    <row r="118" spans="1:12" ht="12.75">
      <c r="A118" s="62"/>
      <c r="E118" s="62"/>
      <c r="F118" s="62"/>
      <c r="G118" s="62"/>
      <c r="H118" s="62"/>
      <c r="I118" s="62"/>
      <c r="J118" s="62"/>
      <c r="K118" s="89"/>
      <c r="L118" s="65"/>
    </row>
    <row r="119" spans="1:12" ht="12.75">
      <c r="A119" s="62"/>
      <c r="E119" s="62"/>
      <c r="F119" s="62"/>
      <c r="G119" s="62"/>
      <c r="H119" s="62"/>
      <c r="I119" s="62"/>
      <c r="J119" s="62"/>
      <c r="K119" s="89"/>
      <c r="L119" s="65"/>
    </row>
    <row r="120" spans="1:12" ht="12.75">
      <c r="A120" s="62"/>
      <c r="E120" s="62"/>
      <c r="F120" s="62"/>
      <c r="G120" s="62"/>
      <c r="H120" s="62"/>
      <c r="I120" s="62"/>
      <c r="J120" s="62"/>
      <c r="K120" s="89"/>
      <c r="L120" s="65"/>
    </row>
    <row r="121" spans="1:12" ht="12.75">
      <c r="A121" s="62"/>
      <c r="E121" s="62"/>
      <c r="F121" s="62"/>
      <c r="G121" s="62"/>
      <c r="H121" s="62"/>
      <c r="I121" s="62"/>
      <c r="J121" s="62"/>
      <c r="K121" s="89"/>
      <c r="L121" s="65"/>
    </row>
    <row r="122" spans="1:12" ht="12.75">
      <c r="A122" s="62"/>
      <c r="E122" s="62"/>
      <c r="F122" s="62"/>
      <c r="G122" s="62"/>
      <c r="H122" s="62"/>
      <c r="I122" s="62"/>
      <c r="J122" s="62"/>
      <c r="K122" s="89"/>
      <c r="L122" s="65"/>
    </row>
    <row r="123" spans="1:12" ht="12.75">
      <c r="A123" s="62"/>
      <c r="E123" s="62"/>
      <c r="F123" s="62"/>
      <c r="G123" s="62"/>
      <c r="H123" s="62"/>
      <c r="I123" s="62"/>
      <c r="J123" s="62"/>
      <c r="K123" s="89"/>
      <c r="L123" s="65"/>
    </row>
    <row r="124" spans="1:12" ht="12.75">
      <c r="A124" s="62"/>
      <c r="E124" s="62"/>
      <c r="F124" s="62"/>
      <c r="G124" s="62"/>
      <c r="H124" s="62"/>
      <c r="I124" s="62"/>
      <c r="J124" s="62"/>
      <c r="K124" s="89"/>
      <c r="L124" s="65"/>
    </row>
    <row r="125" spans="1:12" ht="12.75">
      <c r="A125" s="62"/>
      <c r="E125" s="62"/>
      <c r="F125" s="62"/>
      <c r="G125" s="62"/>
      <c r="H125" s="62"/>
      <c r="I125" s="62"/>
      <c r="J125" s="62"/>
      <c r="K125" s="89"/>
      <c r="L125" s="65"/>
    </row>
    <row r="126" spans="1:12" ht="12.75">
      <c r="A126" s="62"/>
      <c r="E126" s="62"/>
      <c r="F126" s="62"/>
      <c r="G126" s="62"/>
      <c r="H126" s="62"/>
      <c r="I126" s="62"/>
      <c r="J126" s="62"/>
      <c r="K126" s="89"/>
      <c r="L126" s="65"/>
    </row>
    <row r="127" spans="1:12" ht="12.75">
      <c r="A127" s="62"/>
      <c r="E127" s="62"/>
      <c r="F127" s="62"/>
      <c r="G127" s="62"/>
      <c r="H127" s="62"/>
      <c r="I127" s="62"/>
      <c r="J127" s="62"/>
      <c r="K127" s="89"/>
      <c r="L127" s="65"/>
    </row>
    <row r="128" spans="1:12" ht="12.75">
      <c r="A128" s="62"/>
      <c r="E128" s="62"/>
      <c r="F128" s="62"/>
      <c r="G128" s="62"/>
      <c r="H128" s="62"/>
      <c r="I128" s="62"/>
      <c r="J128" s="62"/>
      <c r="K128" s="89"/>
      <c r="L128" s="65"/>
    </row>
    <row r="129" spans="1:12" ht="12.75">
      <c r="A129" s="62"/>
      <c r="E129" s="62"/>
      <c r="F129" s="62"/>
      <c r="G129" s="62"/>
      <c r="H129" s="62"/>
      <c r="I129" s="62"/>
      <c r="J129" s="62"/>
      <c r="K129" s="89"/>
      <c r="L129" s="65"/>
    </row>
    <row r="130" spans="1:12" ht="12.75">
      <c r="A130" s="62"/>
      <c r="E130" s="62"/>
      <c r="F130" s="62"/>
      <c r="G130" s="62"/>
      <c r="H130" s="62"/>
      <c r="I130" s="62"/>
      <c r="J130" s="62"/>
      <c r="K130" s="89"/>
      <c r="L130" s="65"/>
    </row>
    <row r="131" spans="1:12" ht="12.75">
      <c r="A131" s="62"/>
      <c r="E131" s="62"/>
      <c r="F131" s="62"/>
      <c r="G131" s="62"/>
      <c r="H131" s="62"/>
      <c r="I131" s="62"/>
      <c r="J131" s="62"/>
      <c r="K131" s="89"/>
      <c r="L131" s="65"/>
    </row>
    <row r="132" spans="1:12" ht="12.75">
      <c r="A132" s="62"/>
      <c r="E132" s="62"/>
      <c r="F132" s="62"/>
      <c r="G132" s="62"/>
      <c r="H132" s="62"/>
      <c r="I132" s="62"/>
      <c r="J132" s="62"/>
      <c r="K132" s="89"/>
      <c r="L132" s="65"/>
    </row>
    <row r="133" spans="1:12" ht="12.75">
      <c r="A133" s="62"/>
      <c r="E133" s="62"/>
      <c r="F133" s="62"/>
      <c r="G133" s="62"/>
      <c r="H133" s="62"/>
      <c r="I133" s="62"/>
      <c r="J133" s="62"/>
      <c r="K133" s="89"/>
      <c r="L133" s="65"/>
    </row>
    <row r="134" spans="1:12" ht="12.75">
      <c r="A134" s="62"/>
      <c r="E134" s="62"/>
      <c r="F134" s="62"/>
      <c r="G134" s="62"/>
      <c r="H134" s="62"/>
      <c r="I134" s="62"/>
      <c r="J134" s="62"/>
      <c r="K134" s="89"/>
      <c r="L134" s="65"/>
    </row>
    <row r="135" spans="1:12" ht="12.75">
      <c r="A135" s="62"/>
      <c r="E135" s="62"/>
      <c r="F135" s="62"/>
      <c r="G135" s="62"/>
      <c r="H135" s="62"/>
      <c r="I135" s="62"/>
      <c r="J135" s="62"/>
      <c r="K135" s="89"/>
      <c r="L135" s="65"/>
    </row>
    <row r="136" spans="1:12" ht="12.75">
      <c r="A136" s="62"/>
      <c r="E136" s="62"/>
      <c r="F136" s="62"/>
      <c r="G136" s="62"/>
      <c r="H136" s="62"/>
      <c r="I136" s="62"/>
      <c r="J136" s="62"/>
      <c r="K136" s="89"/>
      <c r="L136" s="65"/>
    </row>
    <row r="137" spans="1:12" ht="12.75">
      <c r="A137" s="62"/>
      <c r="E137" s="62"/>
      <c r="F137" s="62"/>
      <c r="G137" s="62"/>
      <c r="H137" s="62"/>
      <c r="I137" s="62"/>
      <c r="J137" s="62"/>
      <c r="K137" s="89"/>
      <c r="L137" s="65"/>
    </row>
    <row r="138" spans="1:12" ht="12.75">
      <c r="A138" s="62"/>
      <c r="E138" s="62"/>
      <c r="F138" s="62"/>
      <c r="G138" s="62"/>
      <c r="H138" s="62"/>
      <c r="I138" s="62"/>
      <c r="J138" s="62"/>
      <c r="K138" s="89"/>
      <c r="L138" s="65"/>
    </row>
    <row r="139" spans="1:12" ht="12.75">
      <c r="A139" s="62"/>
      <c r="E139" s="62"/>
      <c r="F139" s="62"/>
      <c r="G139" s="62"/>
      <c r="H139" s="62"/>
      <c r="I139" s="62"/>
      <c r="J139" s="62"/>
      <c r="K139" s="89"/>
      <c r="L139" s="65"/>
    </row>
    <row r="140" spans="1:12" ht="12.75">
      <c r="A140" s="62"/>
      <c r="E140" s="62"/>
      <c r="F140" s="62"/>
      <c r="G140" s="62"/>
      <c r="H140" s="62"/>
      <c r="I140" s="62"/>
      <c r="J140" s="62"/>
      <c r="K140" s="89"/>
      <c r="L140" s="65"/>
    </row>
    <row r="141" spans="1:12" ht="12.75">
      <c r="A141" s="62"/>
      <c r="E141" s="62"/>
      <c r="F141" s="62"/>
      <c r="G141" s="62"/>
      <c r="H141" s="62"/>
      <c r="I141" s="62"/>
      <c r="J141" s="62"/>
      <c r="K141" s="89"/>
      <c r="L141" s="65"/>
    </row>
    <row r="142" spans="1:12" ht="12.75">
      <c r="A142" s="62"/>
      <c r="E142" s="62"/>
      <c r="F142" s="62"/>
      <c r="G142" s="62"/>
      <c r="H142" s="62"/>
      <c r="I142" s="62"/>
      <c r="J142" s="62"/>
      <c r="K142" s="89"/>
      <c r="L142" s="65"/>
    </row>
    <row r="143" spans="1:12" ht="12.75">
      <c r="A143" s="62"/>
      <c r="E143" s="62"/>
      <c r="F143" s="62"/>
      <c r="G143" s="62"/>
      <c r="H143" s="62"/>
      <c r="I143" s="62"/>
      <c r="J143" s="62"/>
      <c r="K143" s="89"/>
      <c r="L143" s="65"/>
    </row>
    <row r="144" spans="1:12" ht="12.75">
      <c r="A144" s="62"/>
      <c r="E144" s="62"/>
      <c r="F144" s="62"/>
      <c r="G144" s="62"/>
      <c r="H144" s="62"/>
      <c r="I144" s="62"/>
      <c r="J144" s="62"/>
      <c r="K144" s="89"/>
      <c r="L144" s="65"/>
    </row>
    <row r="145" spans="1:12" ht="12.75">
      <c r="A145" s="62"/>
      <c r="E145" s="62"/>
      <c r="F145" s="62"/>
      <c r="G145" s="62"/>
      <c r="H145" s="62"/>
      <c r="I145" s="62"/>
      <c r="J145" s="62"/>
      <c r="K145" s="89"/>
      <c r="L145" s="65"/>
    </row>
    <row r="146" spans="1:12" ht="12.75">
      <c r="A146" s="62"/>
      <c r="E146" s="62"/>
      <c r="F146" s="62"/>
      <c r="G146" s="62"/>
      <c r="H146" s="62"/>
      <c r="I146" s="62"/>
      <c r="J146" s="62"/>
      <c r="K146" s="89"/>
      <c r="L146" s="65"/>
    </row>
    <row r="147" spans="1:12" ht="12.75">
      <c r="A147" s="62"/>
      <c r="E147" s="62"/>
      <c r="F147" s="62"/>
      <c r="G147" s="62"/>
      <c r="H147" s="62"/>
      <c r="I147" s="62"/>
      <c r="J147" s="62"/>
      <c r="K147" s="89"/>
      <c r="L147" s="65"/>
    </row>
    <row r="148" spans="1:12" ht="12.75">
      <c r="A148" s="62"/>
      <c r="E148" s="62"/>
      <c r="F148" s="62"/>
      <c r="G148" s="62"/>
      <c r="H148" s="62"/>
      <c r="I148" s="62"/>
      <c r="J148" s="62"/>
      <c r="K148" s="89"/>
      <c r="L148" s="65"/>
    </row>
    <row r="149" spans="1:12" ht="12.75">
      <c r="A149" s="62"/>
      <c r="E149" s="62"/>
      <c r="F149" s="62"/>
      <c r="G149" s="62"/>
      <c r="H149" s="62"/>
      <c r="I149" s="62"/>
      <c r="J149" s="62"/>
      <c r="K149" s="89"/>
      <c r="L149" s="65"/>
    </row>
    <row r="150" spans="1:12" ht="12.75">
      <c r="A150" s="62"/>
      <c r="E150" s="62"/>
      <c r="F150" s="62"/>
      <c r="G150" s="62"/>
      <c r="H150" s="62"/>
      <c r="I150" s="62"/>
      <c r="J150" s="62"/>
      <c r="K150" s="89"/>
      <c r="L150" s="65"/>
    </row>
    <row r="151" spans="1:12" ht="12.75">
      <c r="A151" s="62"/>
      <c r="E151" s="62"/>
      <c r="F151" s="62"/>
      <c r="G151" s="62"/>
      <c r="H151" s="62"/>
      <c r="I151" s="62"/>
      <c r="J151" s="62"/>
      <c r="K151" s="89"/>
      <c r="L151" s="65"/>
    </row>
    <row r="152" spans="1:12" ht="12.75">
      <c r="A152" s="62"/>
      <c r="E152" s="62"/>
      <c r="F152" s="62"/>
      <c r="G152" s="62"/>
      <c r="H152" s="62"/>
      <c r="I152" s="62"/>
      <c r="J152" s="62"/>
      <c r="K152" s="89"/>
      <c r="L152" s="65"/>
    </row>
    <row r="153" spans="1:12" ht="12.75">
      <c r="A153" s="62"/>
      <c r="E153" s="62"/>
      <c r="F153" s="62"/>
      <c r="G153" s="62"/>
      <c r="H153" s="62"/>
      <c r="I153" s="62"/>
      <c r="J153" s="62"/>
      <c r="K153" s="89"/>
      <c r="L153" s="65"/>
    </row>
    <row r="154" spans="1:12" ht="12.75">
      <c r="A154" s="62"/>
      <c r="E154" s="62"/>
      <c r="F154" s="62"/>
      <c r="G154" s="62"/>
      <c r="H154" s="62"/>
      <c r="I154" s="62"/>
      <c r="J154" s="62"/>
      <c r="K154" s="89"/>
      <c r="L154" s="65"/>
    </row>
    <row r="155" spans="1:12" ht="12.75">
      <c r="A155" s="62"/>
      <c r="E155" s="62"/>
      <c r="F155" s="62"/>
      <c r="G155" s="62"/>
      <c r="H155" s="62"/>
      <c r="I155" s="62"/>
      <c r="J155" s="62"/>
      <c r="K155" s="89"/>
      <c r="L155" s="65"/>
    </row>
    <row r="156" spans="1:12" ht="12.75">
      <c r="A156" s="62"/>
      <c r="E156" s="62"/>
      <c r="F156" s="62"/>
      <c r="G156" s="62"/>
      <c r="H156" s="62"/>
      <c r="I156" s="62"/>
      <c r="J156" s="62"/>
      <c r="K156" s="89"/>
      <c r="L156" s="65"/>
    </row>
    <row r="157" spans="1:12" ht="12.75">
      <c r="A157" s="62"/>
      <c r="E157" s="62"/>
      <c r="F157" s="62"/>
      <c r="G157" s="62"/>
      <c r="H157" s="62"/>
      <c r="I157" s="62"/>
      <c r="J157" s="62"/>
      <c r="K157" s="89"/>
      <c r="L157" s="65"/>
    </row>
    <row r="158" spans="1:12" ht="12.75">
      <c r="A158" s="62"/>
      <c r="E158" s="62"/>
      <c r="F158" s="62"/>
      <c r="G158" s="62"/>
      <c r="H158" s="62"/>
      <c r="I158" s="62"/>
      <c r="J158" s="62"/>
      <c r="K158" s="89"/>
      <c r="L158" s="65"/>
    </row>
    <row r="159" spans="1:12" ht="12.75">
      <c r="A159" s="62"/>
      <c r="E159" s="62"/>
      <c r="F159" s="62"/>
      <c r="G159" s="62"/>
      <c r="H159" s="62"/>
      <c r="I159" s="62"/>
      <c r="J159" s="62"/>
      <c r="K159" s="89"/>
      <c r="L159" s="65"/>
    </row>
    <row r="160" spans="1:12" ht="12.75">
      <c r="A160" s="62"/>
      <c r="E160" s="62"/>
      <c r="F160" s="62"/>
      <c r="G160" s="62"/>
      <c r="H160" s="62"/>
      <c r="I160" s="62"/>
      <c r="J160" s="62"/>
      <c r="K160" s="89"/>
      <c r="L160" s="65"/>
    </row>
    <row r="161" spans="1:12" ht="12.75">
      <c r="A161" s="62"/>
      <c r="E161" s="62"/>
      <c r="F161" s="62"/>
      <c r="G161" s="62"/>
      <c r="H161" s="62"/>
      <c r="I161" s="62"/>
      <c r="J161" s="62"/>
      <c r="K161" s="89"/>
      <c r="L161" s="65"/>
    </row>
    <row r="162" spans="1:12" ht="12.75">
      <c r="A162" s="62"/>
      <c r="E162" s="62"/>
      <c r="F162" s="62"/>
      <c r="G162" s="62"/>
      <c r="H162" s="62"/>
      <c r="I162" s="62"/>
      <c r="J162" s="62"/>
      <c r="K162" s="89"/>
      <c r="L162" s="65"/>
    </row>
    <row r="163" spans="1:12" ht="12.75">
      <c r="A163" s="62"/>
      <c r="E163" s="62"/>
      <c r="F163" s="62"/>
      <c r="G163" s="62"/>
      <c r="H163" s="62"/>
      <c r="I163" s="62"/>
      <c r="J163" s="62"/>
      <c r="K163" s="89"/>
      <c r="L163" s="65"/>
    </row>
    <row r="164" spans="1:12" ht="12.75">
      <c r="A164" s="62"/>
      <c r="E164" s="62"/>
      <c r="F164" s="62"/>
      <c r="G164" s="62"/>
      <c r="H164" s="62"/>
      <c r="I164" s="62"/>
      <c r="J164" s="62"/>
      <c r="K164" s="89"/>
      <c r="L164" s="65"/>
    </row>
    <row r="165" spans="1:12" ht="12.75">
      <c r="A165" s="62"/>
      <c r="E165" s="62"/>
      <c r="F165" s="62"/>
      <c r="G165" s="62"/>
      <c r="H165" s="62"/>
      <c r="I165" s="62"/>
      <c r="J165" s="62"/>
      <c r="K165" s="89"/>
      <c r="L165" s="65"/>
    </row>
  </sheetData>
  <sheetProtection/>
  <mergeCells count="15">
    <mergeCell ref="D4:D6"/>
    <mergeCell ref="E4:J4"/>
    <mergeCell ref="K4:K6"/>
    <mergeCell ref="L4:L6"/>
    <mergeCell ref="E5:E6"/>
    <mergeCell ref="F5:F6"/>
    <mergeCell ref="G5:G6"/>
    <mergeCell ref="H5:H6"/>
    <mergeCell ref="I5:I6"/>
    <mergeCell ref="J5:J6"/>
    <mergeCell ref="A1:L1"/>
    <mergeCell ref="A2:L2"/>
    <mergeCell ref="A4:A6"/>
    <mergeCell ref="B4:B6"/>
    <mergeCell ref="C4:C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2017-12-26T13:46:51Z</cp:lastPrinted>
  <dcterms:created xsi:type="dcterms:W3CDTF">2018-07-17T13:07:20Z</dcterms:created>
  <dcterms:modified xsi:type="dcterms:W3CDTF">2018-07-17T13:07:20Z</dcterms:modified>
  <cp:category/>
  <cp:version/>
  <cp:contentType/>
  <cp:contentStatus/>
</cp:coreProperties>
</file>