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<sst xmlns="http://schemas.openxmlformats.org/spreadsheetml/2006/main" count="333" uniqueCount="205">
  <si>
    <t xml:space="preserve">   Замеры токов и напряжений в начале и конце линий 0,4 кВ  22 июня 2017 г.</t>
  </si>
  <si>
    <t>№ п/п
название ПС</t>
  </si>
  <si>
    <t>Наименивание линии  0,4 кВ</t>
  </si>
  <si>
    <t xml:space="preserve">Токи на вводе </t>
  </si>
  <si>
    <t>Напряжение в конце 
линии 0,38 кВ, В</t>
  </si>
  <si>
    <t>Мощность   декабрь</t>
  </si>
  <si>
    <t>Эл.потребление июньь</t>
  </si>
  <si>
    <t>Время работы в мес.</t>
  </si>
  <si>
    <t>Эл.потребление декабрьь</t>
  </si>
  <si>
    <t>Мощность   декабрьь</t>
  </si>
  <si>
    <t>линии в ТП, А</t>
  </si>
  <si>
    <t>Ia</t>
  </si>
  <si>
    <t>I в</t>
  </si>
  <si>
    <t>Ic</t>
  </si>
  <si>
    <t>In</t>
  </si>
  <si>
    <t>Ua</t>
  </si>
  <si>
    <t>Uв</t>
  </si>
  <si>
    <t>Uc</t>
  </si>
  <si>
    <t>P кВт</t>
  </si>
  <si>
    <t>кВт.ч</t>
  </si>
  <si>
    <t>час.</t>
  </si>
  <si>
    <t xml:space="preserve">P кВт </t>
  </si>
  <si>
    <t>ПС АС-8 ВЛ 6кВ №805 ТП1187</t>
  </si>
  <si>
    <t>ф1 Донагропромсервис</t>
  </si>
  <si>
    <t>ф2 Ростполимерпром</t>
  </si>
  <si>
    <t>ф3 МТС</t>
  </si>
  <si>
    <t>ф4 Вымпелком</t>
  </si>
  <si>
    <t>На вводе в РУ-0,4 кВ</t>
  </si>
  <si>
    <t xml:space="preserve">ПС АС-3 ВЛ 6кВ №305 ТП1301 </t>
  </si>
  <si>
    <t xml:space="preserve">ф1 Созидатель </t>
  </si>
  <si>
    <t>На вводе в РУ-0.4 кВ</t>
  </si>
  <si>
    <t>ПС АС-15 ВЛ 10 кВ №1513 ТП1348</t>
  </si>
  <si>
    <t xml:space="preserve">ф1 Надежда ИВА </t>
  </si>
  <si>
    <t>ф2 Надежда ИВА</t>
  </si>
  <si>
    <t>ПС КС-3 КЛ 6кВ №27-42 РП 6 кВ, ТП1509</t>
  </si>
  <si>
    <t>ф1 Восход</t>
  </si>
  <si>
    <t>ф2 Восход</t>
  </si>
  <si>
    <t>ф3 Вера</t>
  </si>
  <si>
    <t>ф4 Вера</t>
  </si>
  <si>
    <t>ф5 Аренда</t>
  </si>
  <si>
    <t>ф6 Аренда</t>
  </si>
  <si>
    <t>ПС КС-3 КЛ 6кВ №27-42 РП 6 кВ, КТПН1532</t>
  </si>
  <si>
    <t>ф1 Садовая 16</t>
  </si>
  <si>
    <t>ф2 Садовая 16</t>
  </si>
  <si>
    <t xml:space="preserve">ф3 Авантаж </t>
  </si>
  <si>
    <t>ПС КС-3 КЛ 6 кВ №48, ТП3075</t>
  </si>
  <si>
    <t xml:space="preserve">ф2 Бакром </t>
  </si>
  <si>
    <t>ф3 Бакром</t>
  </si>
  <si>
    <t>ПС КС-3 КЛ 6 кВ №48, ТП3078</t>
  </si>
  <si>
    <t>ф1 ТБМ</t>
  </si>
  <si>
    <t>ф2 Саланг</t>
  </si>
  <si>
    <t>ф4 Химик</t>
  </si>
  <si>
    <t>ф4 Экоцентр</t>
  </si>
  <si>
    <t xml:space="preserve">ПС КС-3 КЛ 6 кВ №48, ТП3073 </t>
  </si>
  <si>
    <t>ф1 Сигма</t>
  </si>
  <si>
    <t>ф2 Сигма</t>
  </si>
  <si>
    <t>ф3 Феникс</t>
  </si>
  <si>
    <t>ф4 Феникс</t>
  </si>
  <si>
    <t>ПС КС -3 КЛ 6кВ №317, РП 104 яч 6</t>
  </si>
  <si>
    <t>ф1АКД</t>
  </si>
  <si>
    <t>ПС КС -3 КЛ 6кВ №317, РП 104  яч 8</t>
  </si>
  <si>
    <t>ф1 АКД</t>
  </si>
  <si>
    <t xml:space="preserve">ПС КС-3 КЛ 6кВ №355, РП 104, яч 1  </t>
  </si>
  <si>
    <t>ПС КС-3 КЛ 6кВ №355, РП 104, яч 5</t>
  </si>
  <si>
    <t>ПС АС-2 ВЛ 202 №311 ТП 3109</t>
  </si>
  <si>
    <t>Комкина</t>
  </si>
  <si>
    <t>ПС Ас -2 ВЛ 6кВ Л-205 №35 ТП 3035</t>
  </si>
  <si>
    <t>ф.Стройсити</t>
  </si>
  <si>
    <t>ПС КС -3 Л 326, Л-101, Л348 ф.19 ТП 3092</t>
  </si>
  <si>
    <t>фИдеал</t>
  </si>
  <si>
    <t>АС -8 ВЛ №804, ТП 1607</t>
  </si>
  <si>
    <t>ООО"АКП"</t>
  </si>
  <si>
    <t>АС -8 ВЛ 804 ТП 1652</t>
  </si>
  <si>
    <t>АС-5 ВЛ 10кВ №501 ТП 1218</t>
  </si>
  <si>
    <t>Тихий Дон</t>
  </si>
  <si>
    <t>АС-14 ВЛ-1406 ТП 1083</t>
  </si>
  <si>
    <t>Витязь</t>
  </si>
  <si>
    <t>АС-14 ВЛ-1406 ТП 1608</t>
  </si>
  <si>
    <t>АС-14 ВЛ-1406 ТП 1051</t>
  </si>
  <si>
    <t>Заря</t>
  </si>
  <si>
    <t>АС-14 ВЛ-1406 ТП 1052</t>
  </si>
  <si>
    <t>АС-1 ВЛ-107 ТП 1211</t>
  </si>
  <si>
    <t>ОБК</t>
  </si>
  <si>
    <t>ПС Р4 ВЛ-441 ТП1602</t>
  </si>
  <si>
    <t>КП" Изумрудный"</t>
  </si>
  <si>
    <t>ПС Р4 ВЛ441 ТП1643</t>
  </si>
  <si>
    <t>ПС Р4 ВЛ441 ТП1704</t>
  </si>
  <si>
    <t>ПС Р4 ВЛ441 ТП 1705</t>
  </si>
  <si>
    <t>ПС АС 12 ВЛ 1207 ТП 1703</t>
  </si>
  <si>
    <t>НП СЗУЗП "Щепкин"</t>
  </si>
  <si>
    <t>ИТОГО:</t>
  </si>
  <si>
    <t>Директор ООО "РемЭнергоТранспорт"В.И.Савенков</t>
  </si>
  <si>
    <t>ПС АС 12 ВЛ 1207 ТП 1702</t>
  </si>
  <si>
    <t>ПС АС 6 ТП 1518</t>
  </si>
  <si>
    <t>НП "Старочеркасская Ривьера"</t>
  </si>
  <si>
    <t>РЕЕСТР</t>
  </si>
  <si>
    <t>актов замеров мощности 22 декабря 2015г. ООО "РемЭнергоТранспорт"</t>
  </si>
  <si>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</si>
  <si>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</si>
  <si>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</si>
  <si>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</si>
  <si>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</si>
  <si>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Максим.мощ-ть замера</t>
  </si>
  <si>
    <t>Потребление февраля 2012г.</t>
  </si>
  <si>
    <t>Примечание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</si>
  <si>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</si>
  <si>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</si>
  <si>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</si>
  <si>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</si>
  <si>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</si>
  <si>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Номер эл.счетчика</t>
  </si>
  <si>
    <t>ООО "Донагропромсервис"</t>
  </si>
  <si>
    <t>п.Реконструктор, ул.садовая,1</t>
  </si>
  <si>
    <t>АС8 ВЛ 805 ТП 1187</t>
  </si>
  <si>
    <t>СН2</t>
  </si>
  <si>
    <t>600/5</t>
  </si>
  <si>
    <t>120</t>
  </si>
  <si>
    <t>СТЭБ-04Н</t>
  </si>
  <si>
    <t>156294</t>
  </si>
  <si>
    <t>ООО "Аксайская упр. Компания"</t>
  </si>
  <si>
    <t>Аксайский район, п.Российский, АО Аксайское, поле № 37</t>
  </si>
  <si>
    <t>АС-8, ВЛ-804, ТП-1526</t>
  </si>
  <si>
    <t>СН-2</t>
  </si>
  <si>
    <t>АС-8, ВЛ-804, ТП-1525</t>
  </si>
  <si>
    <t>СНТ "Надежда ИВА"</t>
  </si>
  <si>
    <t>г.Аксай, 1054км а/м М-4</t>
  </si>
  <si>
    <t>АС-14 ф1406 ТП 1348</t>
  </si>
  <si>
    <t>200/5</t>
  </si>
  <si>
    <t>40</t>
  </si>
  <si>
    <t>ООО "Созидатель"</t>
  </si>
  <si>
    <t>г.Аксай, ул.Объездная,10</t>
  </si>
  <si>
    <t>АС-3, ВЛ-305, ТП-1301</t>
  </si>
  <si>
    <t>300/5</t>
  </si>
  <si>
    <t>СНТ "Тихий Дон" - ООО "РЭТ"</t>
  </si>
  <si>
    <t>Аксайский район, х.Алитуб</t>
  </si>
  <si>
    <t>АС-5, ВЛ-501, ТП 1218</t>
  </si>
  <si>
    <t>1</t>
  </si>
  <si>
    <t xml:space="preserve"> ООО "Сигма"</t>
  </si>
  <si>
    <t>г.Аксай, ул.Садовая,31</t>
  </si>
  <si>
    <t>КС 3, яч - 42, ТП-1509,1532</t>
  </si>
  <si>
    <t>6000/100</t>
  </si>
  <si>
    <t>А1805</t>
  </si>
  <si>
    <t>КС 3, яч 27, ТП-1509,1532</t>
  </si>
  <si>
    <t>АТ 805</t>
  </si>
  <si>
    <t>ООО "Стой-Сити"</t>
  </si>
  <si>
    <t>г.Аксай, ул.Советская, 73</t>
  </si>
  <si>
    <t>АС 2 Л 205 ТП 3035</t>
  </si>
  <si>
    <t>Меркурий 230-АРТ</t>
  </si>
  <si>
    <t>Комкина - ООО "РЭТ"</t>
  </si>
  <si>
    <t>г.Аксай, ул.Гулаева, 43/3</t>
  </si>
  <si>
    <t>АС 2, Л 202 ТП 3109</t>
  </si>
  <si>
    <t>150/5</t>
  </si>
  <si>
    <t>30</t>
  </si>
  <si>
    <t>Меркурий 23-АРТ</t>
  </si>
  <si>
    <t>ООО "Сигма"</t>
  </si>
  <si>
    <t>КС 3 Л 48 ТП 3073 Т1</t>
  </si>
  <si>
    <t>50/5</t>
  </si>
  <si>
    <t>600</t>
  </si>
  <si>
    <t>КС 3 Л 48 ТП 3073 Т2</t>
  </si>
  <si>
    <t>ООО "ТБМ-Юг"</t>
  </si>
  <si>
    <t>г.Аксай, пр.Ленина, 40</t>
  </si>
  <si>
    <t>Кс 3 Л 48 ТП 3078</t>
  </si>
  <si>
    <t>1000/5</t>
  </si>
  <si>
    <t>200</t>
  </si>
  <si>
    <t>ООО "Бакром Плюс"</t>
  </si>
  <si>
    <t>г.Аксай, ул.Шолохова, 3</t>
  </si>
  <si>
    <t>КС 3, Л 52 ТП 3075</t>
  </si>
  <si>
    <t>ОАО "Аксайкардандеталь"</t>
  </si>
  <si>
    <t>г.Аксай, пр.Ленина, 1</t>
  </si>
  <si>
    <t xml:space="preserve">КС 3, Л 55 яч 6 </t>
  </si>
  <si>
    <t>7200</t>
  </si>
  <si>
    <t>СЭТ 4 ТМ03.01</t>
  </si>
  <si>
    <t>КС 3 Л 55 яч 8</t>
  </si>
  <si>
    <t>400/5</t>
  </si>
  <si>
    <t>4800</t>
  </si>
  <si>
    <t>Кс 3 Л 17 яч 3</t>
  </si>
  <si>
    <t>СЭТ 4 ТМ 03.01</t>
  </si>
  <si>
    <t>КС 3 Л 17 яч 5</t>
  </si>
  <si>
    <t>ООО Идиал" - ООО "РЭТ"</t>
  </si>
  <si>
    <t>г.Аксай ул.Вартанова, 31</t>
  </si>
  <si>
    <t>КС-3 Л-48 ТП 3092 Т1</t>
  </si>
  <si>
    <t>Меркурий 230ART-03</t>
  </si>
  <si>
    <t>КС-3 Л-48 ТП 3092 Т2</t>
  </si>
  <si>
    <t>100/5</t>
  </si>
  <si>
    <t>Меркурий 230 ART -03</t>
  </si>
  <si>
    <t>СНТ "Витязь" - ООО "РЭТ"</t>
  </si>
  <si>
    <t>Аксайский район, п.Щепкин, за чертой населенного пункта</t>
  </si>
  <si>
    <t>АС14 ВЛ 1406 ТП 1083</t>
  </si>
  <si>
    <t>250/5</t>
  </si>
  <si>
    <t>50</t>
  </si>
  <si>
    <t>СТЭБ -04Н-7,5-3С</t>
  </si>
  <si>
    <t>АС-14 ВЛ 1406 ТП 1608</t>
  </si>
  <si>
    <t>500/5</t>
  </si>
  <si>
    <t>100</t>
  </si>
  <si>
    <t>СНТ "Заря" - ООО "РЭТ"</t>
  </si>
  <si>
    <t>АС -14 ВЛ 1406 ТП 1052</t>
  </si>
  <si>
    <t>СТЭБ-04Н-7,5-3С</t>
  </si>
  <si>
    <t>ООО "Партнер"</t>
  </si>
  <si>
    <t>Аксайский район, ст.Ольгинская, ул.В.Луговая, 140-б</t>
  </si>
  <si>
    <t>АС-1 ВЛ-107 ТП 12111 Т1</t>
  </si>
  <si>
    <t>80</t>
  </si>
  <si>
    <t>ТСЖ "Пламя"</t>
  </si>
  <si>
    <t>г.Аксай, ул.Садовая, 18А</t>
  </si>
  <si>
    <t>КС-3 Л-26 ТП 3035</t>
  </si>
  <si>
    <t>ВСЕГО:</t>
  </si>
</sst>
</file>

<file path=xl/styles.xml><?xml version="1.0" encoding="utf-8"?>
<styleSheet xmlns="http://schemas.openxmlformats.org/spreadsheetml/2006/main">
  <numFmts count="1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4" applyFont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3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3" fillId="33" borderId="11" xfId="53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2" fontId="0" fillId="34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11" xfId="53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right" vertical="center"/>
    </xf>
    <xf numFmtId="1" fontId="0" fillId="34" borderId="10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left" vertical="center" readingOrder="1"/>
    </xf>
    <xf numFmtId="49" fontId="10" fillId="35" borderId="10" xfId="0" applyNumberFormat="1" applyFont="1" applyFill="1" applyBorder="1" applyAlignment="1">
      <alignment wrapText="1" readingOrder="1"/>
    </xf>
    <xf numFmtId="49" fontId="10" fillId="35" borderId="10" xfId="0" applyNumberFormat="1" applyFont="1" applyFill="1" applyBorder="1" applyAlignment="1">
      <alignment horizontal="left" wrapText="1" readingOrder="1"/>
    </xf>
    <xf numFmtId="49" fontId="10" fillId="35" borderId="10" xfId="0" applyNumberFormat="1" applyFont="1" applyFill="1" applyBorder="1" applyAlignment="1">
      <alignment horizontal="center" wrapText="1" readingOrder="1"/>
    </xf>
    <xf numFmtId="0" fontId="10" fillId="35" borderId="10" xfId="0" applyNumberFormat="1" applyFont="1" applyFill="1" applyBorder="1" applyAlignment="1">
      <alignment horizontal="center" wrapText="1" readingOrder="1"/>
    </xf>
    <xf numFmtId="0" fontId="10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 vertical="center" readingOrder="1"/>
    </xf>
    <xf numFmtId="49" fontId="10" fillId="0" borderId="10" xfId="0" applyNumberFormat="1" applyFont="1" applyBorder="1" applyAlignment="1">
      <alignment wrapText="1" readingOrder="1"/>
    </xf>
    <xf numFmtId="49" fontId="10" fillId="0" borderId="10" xfId="0" applyNumberFormat="1" applyFont="1" applyBorder="1" applyAlignment="1">
      <alignment horizontal="center" wrapText="1" readingOrder="1"/>
    </xf>
    <xf numFmtId="1" fontId="10" fillId="0" borderId="10" xfId="0" applyNumberFormat="1" applyFont="1" applyBorder="1" applyAlignment="1">
      <alignment horizontal="center" wrapText="1" readingOrder="1"/>
    </xf>
    <xf numFmtId="0" fontId="10" fillId="0" borderId="10" xfId="0" applyNumberFormat="1" applyFont="1" applyBorder="1" applyAlignment="1">
      <alignment horizontal="center" wrapText="1" readingOrder="1"/>
    </xf>
    <xf numFmtId="0" fontId="10" fillId="35" borderId="12" xfId="0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 wrapText="1" readingOrder="1"/>
    </xf>
    <xf numFmtId="0" fontId="10" fillId="35" borderId="16" xfId="0" applyFont="1" applyFill="1" applyBorder="1" applyAlignment="1">
      <alignment/>
    </xf>
    <xf numFmtId="0" fontId="10" fillId="35" borderId="11" xfId="0" applyNumberFormat="1" applyFont="1" applyFill="1" applyBorder="1" applyAlignment="1">
      <alignment horizontal="center" wrapText="1" readingOrder="1"/>
    </xf>
    <xf numFmtId="2" fontId="10" fillId="0" borderId="10" xfId="0" applyNumberFormat="1" applyFont="1" applyBorder="1" applyAlignment="1">
      <alignment horizontal="center" wrapText="1" readingOrder="1"/>
    </xf>
    <xf numFmtId="0" fontId="10" fillId="0" borderId="17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 wrapText="1" readingOrder="1"/>
    </xf>
    <xf numFmtId="0" fontId="10" fillId="0" borderId="18" xfId="0" applyFont="1" applyBorder="1" applyAlignment="1">
      <alignment horizontal="center"/>
    </xf>
    <xf numFmtId="49" fontId="10" fillId="0" borderId="12" xfId="0" applyNumberFormat="1" applyFont="1" applyBorder="1" applyAlignment="1">
      <alignment horizontal="left" vertical="center" readingOrder="1"/>
    </xf>
    <xf numFmtId="49" fontId="10" fillId="0" borderId="12" xfId="0" applyNumberFormat="1" applyFont="1" applyBorder="1" applyAlignment="1">
      <alignment wrapText="1" readingOrder="1"/>
    </xf>
    <xf numFmtId="49" fontId="10" fillId="0" borderId="12" xfId="0" applyNumberFormat="1" applyFont="1" applyBorder="1" applyAlignment="1">
      <alignment horizontal="center" wrapText="1" readingOrder="1"/>
    </xf>
    <xf numFmtId="1" fontId="10" fillId="0" borderId="12" xfId="0" applyNumberFormat="1" applyFont="1" applyBorder="1" applyAlignment="1">
      <alignment horizontal="center" wrapText="1" readingOrder="1"/>
    </xf>
    <xf numFmtId="0" fontId="10" fillId="0" borderId="13" xfId="0" applyNumberFormat="1" applyFont="1" applyBorder="1" applyAlignment="1">
      <alignment horizontal="center" wrapText="1" readingOrder="1"/>
    </xf>
    <xf numFmtId="0" fontId="10" fillId="0" borderId="12" xfId="0" applyFont="1" applyBorder="1" applyAlignment="1">
      <alignment/>
    </xf>
    <xf numFmtId="1" fontId="9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3" fillId="0" borderId="0" xfId="54" applyFont="1" applyBorder="1" applyAlignment="1">
      <alignment/>
      <protection/>
    </xf>
    <xf numFmtId="0" fontId="5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PageLayoutView="0" workbookViewId="0" topLeftCell="A1">
      <selection activeCell="G8" sqref="G8"/>
    </sheetView>
  </sheetViews>
  <sheetFormatPr defaultColWidth="11.625" defaultRowHeight="12.75"/>
  <cols>
    <col min="1" max="1" width="14.375" style="0" customWidth="1"/>
    <col min="2" max="2" width="11.875" style="0" customWidth="1"/>
    <col min="3" max="3" width="6.00390625" style="0" customWidth="1"/>
    <col min="4" max="4" width="5.375" style="0" customWidth="1"/>
    <col min="5" max="5" width="5.125" style="0" customWidth="1"/>
    <col min="6" max="6" width="5.75390625" style="0" customWidth="1"/>
    <col min="7" max="7" width="6.625" style="0" customWidth="1"/>
    <col min="8" max="9" width="7.00390625" style="0" customWidth="1"/>
    <col min="10" max="10" width="8.00390625" style="0" customWidth="1"/>
    <col min="11" max="14" width="0" style="0" hidden="1" customWidth="1"/>
    <col min="15" max="242" width="9.125" style="0" customWidth="1"/>
  </cols>
  <sheetData>
    <row r="1" spans="1:8" ht="15">
      <c r="A1" s="1"/>
      <c r="H1" s="2"/>
    </row>
    <row r="2" ht="15">
      <c r="A2" s="1"/>
    </row>
    <row r="3" spans="1:14" ht="14.25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9" ht="12.75">
      <c r="A4" s="108"/>
      <c r="B4" s="108"/>
      <c r="C4" s="108"/>
      <c r="D4" s="108"/>
      <c r="E4" s="108"/>
      <c r="F4" s="108"/>
      <c r="G4" s="3"/>
      <c r="H4" s="3"/>
      <c r="I4" s="3"/>
    </row>
    <row r="5" spans="1:14" ht="12.75" customHeight="1">
      <c r="A5" s="109" t="s">
        <v>1</v>
      </c>
      <c r="B5" s="109" t="s">
        <v>2</v>
      </c>
      <c r="C5" s="106" t="s">
        <v>3</v>
      </c>
      <c r="D5" s="106"/>
      <c r="E5" s="106"/>
      <c r="F5" s="106"/>
      <c r="G5" s="110" t="s">
        <v>4</v>
      </c>
      <c r="H5" s="110"/>
      <c r="I5" s="110"/>
      <c r="J5" s="105" t="s">
        <v>5</v>
      </c>
      <c r="K5" s="105" t="s">
        <v>6</v>
      </c>
      <c r="L5" s="105" t="s">
        <v>7</v>
      </c>
      <c r="M5" s="105" t="s">
        <v>8</v>
      </c>
      <c r="N5" s="105" t="s">
        <v>9</v>
      </c>
    </row>
    <row r="6" spans="1:14" ht="42" customHeight="1">
      <c r="A6" s="109"/>
      <c r="B6" s="109"/>
      <c r="C6" s="106" t="s">
        <v>10</v>
      </c>
      <c r="D6" s="106"/>
      <c r="E6" s="106"/>
      <c r="F6" s="106"/>
      <c r="G6" s="110"/>
      <c r="H6" s="110"/>
      <c r="I6" s="110"/>
      <c r="J6" s="105"/>
      <c r="K6" s="105"/>
      <c r="L6" s="105"/>
      <c r="M6" s="105"/>
      <c r="N6" s="105"/>
    </row>
    <row r="7" spans="1:14" ht="23.25" customHeight="1">
      <c r="A7" s="109"/>
      <c r="B7" s="109"/>
      <c r="C7" s="4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5" t="s">
        <v>17</v>
      </c>
      <c r="J7" s="6" t="s">
        <v>18</v>
      </c>
      <c r="K7" s="6" t="s">
        <v>19</v>
      </c>
      <c r="L7" s="6" t="s">
        <v>20</v>
      </c>
      <c r="M7" s="6" t="s">
        <v>19</v>
      </c>
      <c r="N7" s="6" t="s">
        <v>21</v>
      </c>
    </row>
    <row r="8" spans="1:15" ht="37.5" customHeight="1">
      <c r="A8" s="103" t="s">
        <v>22</v>
      </c>
      <c r="B8" s="8" t="s">
        <v>23</v>
      </c>
      <c r="C8" s="9">
        <v>26</v>
      </c>
      <c r="D8" s="9">
        <v>38</v>
      </c>
      <c r="E8" s="9">
        <v>19</v>
      </c>
      <c r="F8" s="9">
        <v>20</v>
      </c>
      <c r="G8" s="9">
        <v>403</v>
      </c>
      <c r="H8" s="9">
        <v>403</v>
      </c>
      <c r="I8" s="10">
        <v>401</v>
      </c>
      <c r="J8" s="11">
        <f>(1.73*(G8+H8+I8)/3*(C8+D8+E8)/3*0.9)/1000</f>
        <v>17.331313000000005</v>
      </c>
      <c r="K8" s="12"/>
      <c r="L8" s="13">
        <f>K8/J8</f>
        <v>0</v>
      </c>
      <c r="M8" s="14"/>
      <c r="N8" s="11" t="e">
        <f>M8/L8</f>
        <v>#DIV/0!</v>
      </c>
      <c r="O8" s="15"/>
    </row>
    <row r="9" spans="1:15" ht="37.5" customHeight="1">
      <c r="A9" s="103"/>
      <c r="B9" s="8" t="s">
        <v>24</v>
      </c>
      <c r="C9" s="9">
        <v>234</v>
      </c>
      <c r="D9" s="9">
        <v>237</v>
      </c>
      <c r="E9" s="9">
        <v>235</v>
      </c>
      <c r="F9" s="9">
        <v>7</v>
      </c>
      <c r="G9" s="9">
        <v>403</v>
      </c>
      <c r="H9" s="9">
        <v>403</v>
      </c>
      <c r="I9" s="10">
        <v>401</v>
      </c>
      <c r="J9" s="11">
        <f>(1.73*(G9+H9+I9)/3*(C9+D9+E9)/3*0.9)/1000</f>
        <v>147.420566</v>
      </c>
      <c r="K9" s="12"/>
      <c r="L9" s="13">
        <f>K9/J9</f>
        <v>0</v>
      </c>
      <c r="M9" s="16"/>
      <c r="N9" s="11" t="e">
        <f>M9/L9</f>
        <v>#DIV/0!</v>
      </c>
      <c r="O9" s="15"/>
    </row>
    <row r="10" spans="1:15" s="20" customFormat="1" ht="24" customHeight="1">
      <c r="A10" s="103"/>
      <c r="B10" s="17" t="s">
        <v>25</v>
      </c>
      <c r="C10" s="9">
        <v>5</v>
      </c>
      <c r="D10" s="9">
        <v>5</v>
      </c>
      <c r="E10" s="9">
        <v>6</v>
      </c>
      <c r="F10" s="9">
        <v>1</v>
      </c>
      <c r="G10" s="9">
        <v>403</v>
      </c>
      <c r="H10" s="9">
        <v>403</v>
      </c>
      <c r="I10" s="10">
        <v>401</v>
      </c>
      <c r="J10" s="11">
        <f>(1.73*(G10+H10+I10)/3*(C10+D10+E10)/3*0.9)/1000</f>
        <v>3.3409760000000004</v>
      </c>
      <c r="K10" s="18"/>
      <c r="L10" s="13">
        <f>K10/J10</f>
        <v>0</v>
      </c>
      <c r="M10" s="16"/>
      <c r="N10" s="11" t="e">
        <f>M10/L10</f>
        <v>#DIV/0!</v>
      </c>
      <c r="O10" s="19"/>
    </row>
    <row r="11" spans="1:15" s="20" customFormat="1" ht="24" customHeight="1">
      <c r="A11" s="103"/>
      <c r="B11" s="17" t="s">
        <v>26</v>
      </c>
      <c r="C11" s="9">
        <v>4</v>
      </c>
      <c r="D11" s="9">
        <v>5</v>
      </c>
      <c r="E11" s="9">
        <v>5</v>
      </c>
      <c r="F11" s="9">
        <v>0</v>
      </c>
      <c r="G11" s="9">
        <v>403</v>
      </c>
      <c r="H11" s="9">
        <v>403</v>
      </c>
      <c r="I11" s="10">
        <v>401</v>
      </c>
      <c r="J11" s="11">
        <f>(1.73*(G11+H11+I11)/3*(C11+D11+E11)/3*0.9)/1000</f>
        <v>2.9233540000000002</v>
      </c>
      <c r="K11" s="18"/>
      <c r="L11" s="13">
        <f>K11/J11</f>
        <v>0</v>
      </c>
      <c r="M11" s="16"/>
      <c r="N11" s="11" t="e">
        <f>M11/L11</f>
        <v>#DIV/0!</v>
      </c>
      <c r="O11" s="19"/>
    </row>
    <row r="12" spans="1:15" s="25" customFormat="1" ht="23.25" customHeight="1">
      <c r="A12" s="103"/>
      <c r="B12" s="21" t="s">
        <v>27</v>
      </c>
      <c r="C12" s="22">
        <v>269</v>
      </c>
      <c r="D12" s="22">
        <v>285</v>
      </c>
      <c r="E12" s="22">
        <v>265</v>
      </c>
      <c r="F12" s="22">
        <v>30</v>
      </c>
      <c r="G12" s="22">
        <v>403</v>
      </c>
      <c r="H12" s="22">
        <v>403</v>
      </c>
      <c r="I12" s="23">
        <v>401</v>
      </c>
      <c r="J12" s="100">
        <f>SUM(J8:J11)</f>
        <v>171.016209</v>
      </c>
      <c r="K12" s="12"/>
      <c r="L12" s="11"/>
      <c r="M12" s="14"/>
      <c r="N12" s="11" t="e">
        <f>SUM(N8:N11)</f>
        <v>#DIV/0!</v>
      </c>
      <c r="O12" s="24"/>
    </row>
    <row r="13" spans="1:15" ht="30.75" customHeight="1">
      <c r="A13" s="103" t="s">
        <v>28</v>
      </c>
      <c r="B13" s="26" t="s">
        <v>29</v>
      </c>
      <c r="C13" s="9">
        <v>146</v>
      </c>
      <c r="D13" s="9">
        <v>159</v>
      </c>
      <c r="E13" s="9">
        <v>148</v>
      </c>
      <c r="F13" s="9">
        <v>12</v>
      </c>
      <c r="G13" s="9">
        <v>394</v>
      </c>
      <c r="H13" s="9">
        <v>395</v>
      </c>
      <c r="I13" s="10">
        <v>393</v>
      </c>
      <c r="J13" s="11">
        <f>(1.73*(G13+H13+I13)/3*(C13+D13+E13)/3*0.9)/1000</f>
        <v>92.63215799999999</v>
      </c>
      <c r="K13" s="18"/>
      <c r="L13" s="13">
        <f>K13/J13</f>
        <v>0</v>
      </c>
      <c r="M13" s="16"/>
      <c r="N13" s="11" t="e">
        <f>M13/L13</f>
        <v>#DIV/0!</v>
      </c>
      <c r="O13" s="24"/>
    </row>
    <row r="14" spans="1:15" s="25" customFormat="1" ht="27" customHeight="1">
      <c r="A14" s="103"/>
      <c r="B14" s="7" t="s">
        <v>30</v>
      </c>
      <c r="C14" s="22">
        <v>146</v>
      </c>
      <c r="D14" s="22">
        <v>159</v>
      </c>
      <c r="E14" s="22">
        <v>148</v>
      </c>
      <c r="F14" s="22">
        <v>12</v>
      </c>
      <c r="G14" s="22">
        <v>394</v>
      </c>
      <c r="H14" s="22">
        <v>395</v>
      </c>
      <c r="I14" s="23">
        <v>393</v>
      </c>
      <c r="J14" s="27">
        <f>J13</f>
        <v>92.63215799999999</v>
      </c>
      <c r="K14" s="28">
        <f>K13</f>
        <v>0</v>
      </c>
      <c r="L14" s="27"/>
      <c r="M14" s="29">
        <f>M13</f>
        <v>0</v>
      </c>
      <c r="N14" s="27" t="e">
        <f>N13</f>
        <v>#DIV/0!</v>
      </c>
      <c r="O14" s="24"/>
    </row>
    <row r="15" spans="1:15" s="20" customFormat="1" ht="31.5" customHeight="1">
      <c r="A15" s="103" t="s">
        <v>31</v>
      </c>
      <c r="B15" s="26" t="s">
        <v>32</v>
      </c>
      <c r="C15" s="9">
        <v>81</v>
      </c>
      <c r="D15" s="9">
        <v>87</v>
      </c>
      <c r="E15" s="9">
        <v>93</v>
      </c>
      <c r="F15" s="9">
        <v>10</v>
      </c>
      <c r="G15" s="9">
        <v>402</v>
      </c>
      <c r="H15" s="9">
        <v>401</v>
      </c>
      <c r="I15" s="10">
        <v>400</v>
      </c>
      <c r="J15" s="11">
        <f>(1.73*(G15+H15+I15)/3*(C15+D15+E15)/3*0.9)/1000</f>
        <v>54.319059</v>
      </c>
      <c r="K15" s="18"/>
      <c r="L15" s="13">
        <f>K15/J15</f>
        <v>0</v>
      </c>
      <c r="M15" s="16"/>
      <c r="N15" s="11" t="e">
        <f>M15/L15</f>
        <v>#DIV/0!</v>
      </c>
      <c r="O15" s="24"/>
    </row>
    <row r="16" spans="1:15" s="20" customFormat="1" ht="31.5" customHeight="1">
      <c r="A16" s="103"/>
      <c r="B16" s="26" t="s">
        <v>33</v>
      </c>
      <c r="C16" s="9">
        <v>78</v>
      </c>
      <c r="D16" s="9">
        <v>84</v>
      </c>
      <c r="E16" s="9">
        <v>88</v>
      </c>
      <c r="F16" s="9">
        <v>7</v>
      </c>
      <c r="G16" s="9">
        <v>402</v>
      </c>
      <c r="H16" s="9">
        <v>401</v>
      </c>
      <c r="I16" s="10">
        <v>400</v>
      </c>
      <c r="J16" s="11">
        <f>(1.73*(G16+H16+I16)/3*(C16+D16+E16)/3*0.9)/1000</f>
        <v>52.02975</v>
      </c>
      <c r="K16" s="18"/>
      <c r="L16" s="13">
        <f>K16/J16</f>
        <v>0</v>
      </c>
      <c r="M16" s="16"/>
      <c r="N16" s="11" t="e">
        <f>M16/L16</f>
        <v>#DIV/0!</v>
      </c>
      <c r="O16" s="24"/>
    </row>
    <row r="17" spans="1:15" s="25" customFormat="1" ht="31.5" customHeight="1">
      <c r="A17" s="103"/>
      <c r="B17" s="7" t="s">
        <v>30</v>
      </c>
      <c r="C17" s="22">
        <v>159</v>
      </c>
      <c r="D17" s="22">
        <v>171</v>
      </c>
      <c r="E17" s="22">
        <v>181</v>
      </c>
      <c r="F17" s="22">
        <v>17</v>
      </c>
      <c r="G17" s="22">
        <v>402</v>
      </c>
      <c r="H17" s="22">
        <v>401</v>
      </c>
      <c r="I17" s="23">
        <v>400</v>
      </c>
      <c r="J17" s="27">
        <f>SUM(J15:J16)</f>
        <v>106.348809</v>
      </c>
      <c r="K17" s="28">
        <f>SUM(K15:K16)</f>
        <v>0</v>
      </c>
      <c r="L17" s="27"/>
      <c r="M17" s="29">
        <f>SUM(M15:M16)</f>
        <v>0</v>
      </c>
      <c r="N17" s="27" t="e">
        <f>SUM(N15:N16)</f>
        <v>#DIV/0!</v>
      </c>
      <c r="O17" s="24"/>
    </row>
    <row r="18" spans="1:15" ht="26.25" customHeight="1">
      <c r="A18" s="103" t="s">
        <v>34</v>
      </c>
      <c r="B18" s="8" t="s">
        <v>35</v>
      </c>
      <c r="C18" s="9">
        <v>36</v>
      </c>
      <c r="D18" s="9">
        <v>38</v>
      </c>
      <c r="E18" s="9">
        <v>38</v>
      </c>
      <c r="F18" s="9">
        <v>3.7</v>
      </c>
      <c r="G18" s="9">
        <v>401</v>
      </c>
      <c r="H18" s="9">
        <v>402</v>
      </c>
      <c r="I18" s="10">
        <v>400</v>
      </c>
      <c r="J18" s="11">
        <f aca="true" t="shared" si="0" ref="J18:J23">(1.73*(G18+H18+I18)/3*(C18+D18+E18)/3*0.9)/1000</f>
        <v>23.309328000000004</v>
      </c>
      <c r="K18" s="18"/>
      <c r="L18" s="13">
        <f aca="true" t="shared" si="1" ref="L18:L23">K18/J18</f>
        <v>0</v>
      </c>
      <c r="M18" s="16"/>
      <c r="N18" s="11" t="e">
        <f aca="true" t="shared" si="2" ref="N18:N23">M18/L18</f>
        <v>#DIV/0!</v>
      </c>
      <c r="O18" s="24"/>
    </row>
    <row r="19" spans="1:15" ht="26.25" customHeight="1">
      <c r="A19" s="103"/>
      <c r="B19" s="8" t="s">
        <v>36</v>
      </c>
      <c r="C19" s="9">
        <v>33</v>
      </c>
      <c r="D19" s="9">
        <v>31</v>
      </c>
      <c r="E19" s="9">
        <v>33</v>
      </c>
      <c r="F19" s="9">
        <v>3.7</v>
      </c>
      <c r="G19" s="9">
        <v>401</v>
      </c>
      <c r="H19" s="9">
        <v>402</v>
      </c>
      <c r="I19" s="10">
        <v>400</v>
      </c>
      <c r="J19" s="11">
        <f t="shared" si="0"/>
        <v>20.187543</v>
      </c>
      <c r="K19" s="18"/>
      <c r="L19" s="13">
        <f t="shared" si="1"/>
        <v>0</v>
      </c>
      <c r="M19" s="16"/>
      <c r="N19" s="11" t="e">
        <f t="shared" si="2"/>
        <v>#DIV/0!</v>
      </c>
      <c r="O19" s="24"/>
    </row>
    <row r="20" spans="1:15" ht="26.25" customHeight="1">
      <c r="A20" s="103"/>
      <c r="B20" s="8" t="s">
        <v>37</v>
      </c>
      <c r="C20" s="9">
        <v>32</v>
      </c>
      <c r="D20" s="9">
        <v>32</v>
      </c>
      <c r="E20" s="9">
        <v>33</v>
      </c>
      <c r="F20" s="9">
        <v>3.8</v>
      </c>
      <c r="G20" s="9">
        <v>401</v>
      </c>
      <c r="H20" s="9">
        <v>402</v>
      </c>
      <c r="I20" s="10">
        <v>400</v>
      </c>
      <c r="J20" s="11">
        <f t="shared" si="0"/>
        <v>20.187543</v>
      </c>
      <c r="K20" s="18"/>
      <c r="L20" s="13">
        <f t="shared" si="1"/>
        <v>0</v>
      </c>
      <c r="M20" s="16"/>
      <c r="N20" s="11" t="e">
        <f t="shared" si="2"/>
        <v>#DIV/0!</v>
      </c>
      <c r="O20" s="24"/>
    </row>
    <row r="21" spans="1:15" ht="26.25" customHeight="1">
      <c r="A21" s="103"/>
      <c r="B21" s="8" t="s">
        <v>38</v>
      </c>
      <c r="C21" s="9">
        <v>43</v>
      </c>
      <c r="D21" s="9">
        <v>46</v>
      </c>
      <c r="E21" s="9">
        <v>44</v>
      </c>
      <c r="F21" s="9">
        <v>3.3</v>
      </c>
      <c r="G21" s="9">
        <v>401</v>
      </c>
      <c r="H21" s="9">
        <v>402</v>
      </c>
      <c r="I21" s="10">
        <v>400</v>
      </c>
      <c r="J21" s="11">
        <f t="shared" si="0"/>
        <v>27.679826999999996</v>
      </c>
      <c r="K21" s="18"/>
      <c r="L21" s="13">
        <f t="shared" si="1"/>
        <v>0</v>
      </c>
      <c r="M21" s="16"/>
      <c r="N21" s="11" t="e">
        <f t="shared" si="2"/>
        <v>#DIV/0!</v>
      </c>
      <c r="O21" s="24"/>
    </row>
    <row r="22" spans="1:15" ht="26.25" customHeight="1">
      <c r="A22" s="103"/>
      <c r="B22" s="8" t="s">
        <v>39</v>
      </c>
      <c r="C22" s="9">
        <v>43</v>
      </c>
      <c r="D22" s="9">
        <v>41</v>
      </c>
      <c r="E22" s="9">
        <v>42</v>
      </c>
      <c r="F22" s="9">
        <v>3.5</v>
      </c>
      <c r="G22" s="9">
        <v>401</v>
      </c>
      <c r="H22" s="9">
        <v>402</v>
      </c>
      <c r="I22" s="10">
        <v>400</v>
      </c>
      <c r="J22" s="11">
        <f t="shared" si="0"/>
        <v>26.222994</v>
      </c>
      <c r="K22" s="18"/>
      <c r="L22" s="13">
        <f t="shared" si="1"/>
        <v>0</v>
      </c>
      <c r="M22" s="16"/>
      <c r="N22" s="11" t="e">
        <f t="shared" si="2"/>
        <v>#DIV/0!</v>
      </c>
      <c r="O22" s="24"/>
    </row>
    <row r="23" spans="1:15" ht="12.75">
      <c r="A23" s="103"/>
      <c r="B23" s="8" t="s">
        <v>40</v>
      </c>
      <c r="C23" s="9">
        <v>34</v>
      </c>
      <c r="D23" s="9">
        <v>55</v>
      </c>
      <c r="E23" s="9">
        <v>42</v>
      </c>
      <c r="F23" s="9">
        <v>3.7</v>
      </c>
      <c r="G23" s="9">
        <v>401</v>
      </c>
      <c r="H23" s="9">
        <v>402</v>
      </c>
      <c r="I23" s="10">
        <v>400</v>
      </c>
      <c r="J23" s="11">
        <f t="shared" si="0"/>
        <v>27.263589</v>
      </c>
      <c r="K23" s="18"/>
      <c r="L23" s="13">
        <f t="shared" si="1"/>
        <v>0</v>
      </c>
      <c r="M23" s="16"/>
      <c r="N23" s="11" t="e">
        <f t="shared" si="2"/>
        <v>#DIV/0!</v>
      </c>
      <c r="O23" s="24"/>
    </row>
    <row r="24" spans="1:15" s="25" customFormat="1" ht="26.25" customHeight="1">
      <c r="A24" s="103"/>
      <c r="B24" s="7" t="s">
        <v>30</v>
      </c>
      <c r="C24" s="22">
        <v>221</v>
      </c>
      <c r="D24" s="22">
        <v>243</v>
      </c>
      <c r="E24" s="22">
        <v>232</v>
      </c>
      <c r="F24" s="22">
        <v>21.7</v>
      </c>
      <c r="G24" s="22">
        <v>401</v>
      </c>
      <c r="H24" s="22">
        <v>402</v>
      </c>
      <c r="I24" s="23">
        <v>400</v>
      </c>
      <c r="J24" s="27">
        <f>SUM(J18:J23)</f>
        <v>144.850824</v>
      </c>
      <c r="K24" s="28">
        <f>SUM(K18:K23)</f>
        <v>0</v>
      </c>
      <c r="L24" s="27"/>
      <c r="M24" s="29">
        <v>122688</v>
      </c>
      <c r="N24" s="27" t="e">
        <f>SUM(N18:N23)</f>
        <v>#DIV/0!</v>
      </c>
      <c r="O24" s="24"/>
    </row>
    <row r="25" spans="1:15" ht="22.5" customHeight="1">
      <c r="A25" s="103" t="s">
        <v>41</v>
      </c>
      <c r="B25" s="30" t="s">
        <v>42</v>
      </c>
      <c r="C25" s="9">
        <v>44</v>
      </c>
      <c r="D25" s="9">
        <v>46</v>
      </c>
      <c r="E25" s="9">
        <v>47</v>
      </c>
      <c r="F25" s="9">
        <v>6</v>
      </c>
      <c r="G25" s="9">
        <v>410</v>
      </c>
      <c r="H25" s="9">
        <v>410</v>
      </c>
      <c r="I25" s="10">
        <v>411</v>
      </c>
      <c r="J25" s="11">
        <f>(1.73*(G25+H25+I25)/3*(C25+D25+E25)/3*0.9)/1000</f>
        <v>29.175931000000002</v>
      </c>
      <c r="K25" s="18"/>
      <c r="L25" s="13">
        <f>K25/J25</f>
        <v>0</v>
      </c>
      <c r="M25" s="16"/>
      <c r="N25" s="11" t="e">
        <f>M25/L25</f>
        <v>#DIV/0!</v>
      </c>
      <c r="O25" s="24"/>
    </row>
    <row r="26" spans="1:15" ht="22.5" customHeight="1">
      <c r="A26" s="103"/>
      <c r="B26" s="30" t="s">
        <v>43</v>
      </c>
      <c r="C26" s="9">
        <v>48</v>
      </c>
      <c r="D26" s="9">
        <v>47</v>
      </c>
      <c r="E26" s="9">
        <v>44</v>
      </c>
      <c r="F26" s="9">
        <v>5</v>
      </c>
      <c r="G26" s="9">
        <v>410</v>
      </c>
      <c r="H26" s="9">
        <v>410</v>
      </c>
      <c r="I26" s="10">
        <v>411</v>
      </c>
      <c r="J26" s="11">
        <f>(1.73*(G26+H26+I26)/3*(C26+D26+E26)/3*0.9)/1000</f>
        <v>29.601857</v>
      </c>
      <c r="K26" s="18"/>
      <c r="L26" s="13">
        <f>K26/J26</f>
        <v>0</v>
      </c>
      <c r="M26" s="16"/>
      <c r="N26" s="11" t="e">
        <f>M26/L26</f>
        <v>#DIV/0!</v>
      </c>
      <c r="O26" s="24"/>
    </row>
    <row r="27" spans="1:15" ht="22.5" customHeight="1">
      <c r="A27" s="103"/>
      <c r="B27" s="30" t="s">
        <v>44</v>
      </c>
      <c r="C27" s="9">
        <v>41</v>
      </c>
      <c r="D27" s="9">
        <v>39</v>
      </c>
      <c r="E27" s="9">
        <v>52</v>
      </c>
      <c r="F27" s="9">
        <v>8</v>
      </c>
      <c r="G27" s="9">
        <v>410</v>
      </c>
      <c r="H27" s="9">
        <v>410</v>
      </c>
      <c r="I27" s="10">
        <v>411</v>
      </c>
      <c r="J27" s="11">
        <f>(1.73*(G27+H27+I27)/3*(C27+D27+E27)/3*0.9)/1000</f>
        <v>28.111116000000003</v>
      </c>
      <c r="K27" s="18"/>
      <c r="L27" s="13">
        <f>K27/J27</f>
        <v>0</v>
      </c>
      <c r="M27" s="16"/>
      <c r="N27" s="11" t="e">
        <f>M27/L27</f>
        <v>#DIV/0!</v>
      </c>
      <c r="O27" s="24"/>
    </row>
    <row r="28" spans="1:15" s="25" customFormat="1" ht="26.25" customHeight="1">
      <c r="A28" s="103"/>
      <c r="B28" s="7" t="s">
        <v>30</v>
      </c>
      <c r="C28" s="22">
        <v>133</v>
      </c>
      <c r="D28" s="22">
        <v>132</v>
      </c>
      <c r="E28" s="22">
        <v>143</v>
      </c>
      <c r="F28" s="22">
        <v>19</v>
      </c>
      <c r="G28" s="22">
        <v>410</v>
      </c>
      <c r="H28" s="22">
        <v>410</v>
      </c>
      <c r="I28" s="23">
        <v>411</v>
      </c>
      <c r="J28" s="27">
        <f>SUM(J25:J27)</f>
        <v>86.888904</v>
      </c>
      <c r="K28" s="28">
        <f>SUM(K25:K27)</f>
        <v>0</v>
      </c>
      <c r="L28" s="27"/>
      <c r="M28" s="29">
        <v>39627</v>
      </c>
      <c r="N28" s="27" t="e">
        <f>SUM(N25:N27)</f>
        <v>#DIV/0!</v>
      </c>
      <c r="O28" s="24"/>
    </row>
    <row r="29" spans="1:15" ht="24" customHeight="1">
      <c r="A29" s="103" t="s">
        <v>45</v>
      </c>
      <c r="B29" s="30" t="s">
        <v>46</v>
      </c>
      <c r="C29" s="9">
        <v>317</v>
      </c>
      <c r="D29" s="9">
        <v>329</v>
      </c>
      <c r="E29" s="9">
        <v>348</v>
      </c>
      <c r="F29" s="9">
        <v>25</v>
      </c>
      <c r="G29" s="9">
        <v>407</v>
      </c>
      <c r="H29" s="9">
        <v>409</v>
      </c>
      <c r="I29" s="10">
        <v>408</v>
      </c>
      <c r="J29" s="11">
        <f>(1.73*(G29+H29+I29)/3*(C29+D29+E29)/3*0.9)/1000</f>
        <v>210.48148800000004</v>
      </c>
      <c r="K29" s="18"/>
      <c r="L29" s="13">
        <f>K29/J29</f>
        <v>0</v>
      </c>
      <c r="M29" s="16"/>
      <c r="N29" s="11" t="e">
        <f>M29/L29</f>
        <v>#DIV/0!</v>
      </c>
      <c r="O29" s="24"/>
    </row>
    <row r="30" spans="1:15" ht="24" customHeight="1">
      <c r="A30" s="103"/>
      <c r="B30" s="30" t="s">
        <v>47</v>
      </c>
      <c r="C30" s="9">
        <v>137</v>
      </c>
      <c r="D30" s="9">
        <v>164</v>
      </c>
      <c r="E30" s="9">
        <v>138</v>
      </c>
      <c r="F30" s="9">
        <v>29</v>
      </c>
      <c r="G30" s="9">
        <v>410</v>
      </c>
      <c r="H30" s="9">
        <v>410</v>
      </c>
      <c r="I30" s="10">
        <v>409</v>
      </c>
      <c r="J30" s="11">
        <f>(1.73*(G30+H30+I30)/3*(C30+D30+E30)/3*0.9)/1000</f>
        <v>93.338863</v>
      </c>
      <c r="K30" s="18"/>
      <c r="L30" s="13">
        <f>K30/J30</f>
        <v>0</v>
      </c>
      <c r="M30" s="16"/>
      <c r="N30" s="11" t="e">
        <f>M30/L30</f>
        <v>#DIV/0!</v>
      </c>
      <c r="O30" s="24"/>
    </row>
    <row r="31" spans="1:15" s="25" customFormat="1" ht="27" customHeight="1">
      <c r="A31" s="103"/>
      <c r="B31" s="7" t="s">
        <v>30</v>
      </c>
      <c r="C31" s="22">
        <v>454</v>
      </c>
      <c r="D31" s="22">
        <v>493</v>
      </c>
      <c r="E31" s="22">
        <v>486</v>
      </c>
      <c r="F31" s="22">
        <v>54</v>
      </c>
      <c r="G31" s="22">
        <v>410</v>
      </c>
      <c r="H31" s="22">
        <v>410</v>
      </c>
      <c r="I31" s="23">
        <v>409</v>
      </c>
      <c r="J31" s="27">
        <f>SUM(J29:J30)</f>
        <v>303.8203510000001</v>
      </c>
      <c r="K31" s="28">
        <f>SUM(K29:K30)</f>
        <v>0</v>
      </c>
      <c r="L31" s="27"/>
      <c r="M31" s="29">
        <v>121080</v>
      </c>
      <c r="N31" s="27" t="e">
        <f>SUM(N29:N30)</f>
        <v>#DIV/0!</v>
      </c>
      <c r="O31" s="24"/>
    </row>
    <row r="32" spans="1:15" ht="18.75" customHeight="1">
      <c r="A32" s="103" t="s">
        <v>48</v>
      </c>
      <c r="B32" s="30" t="s">
        <v>49</v>
      </c>
      <c r="C32" s="9">
        <v>149</v>
      </c>
      <c r="D32" s="9">
        <v>142</v>
      </c>
      <c r="E32" s="9">
        <v>147</v>
      </c>
      <c r="F32" s="9">
        <v>2</v>
      </c>
      <c r="G32" s="9">
        <v>402</v>
      </c>
      <c r="H32" s="9">
        <v>402</v>
      </c>
      <c r="I32" s="10">
        <v>401</v>
      </c>
      <c r="J32" s="11">
        <f>(1.73*(G32+H32+I32)/3*(C32+D32+E32)/3*0.9)/1000</f>
        <v>91.30767000000002</v>
      </c>
      <c r="K32" s="18"/>
      <c r="L32" s="13">
        <f>K32/J32</f>
        <v>0</v>
      </c>
      <c r="M32" s="16"/>
      <c r="N32" s="11" t="e">
        <f>M32/L32</f>
        <v>#DIV/0!</v>
      </c>
      <c r="O32" s="24"/>
    </row>
    <row r="33" spans="1:15" ht="18.75" customHeight="1">
      <c r="A33" s="103"/>
      <c r="B33" s="30" t="s">
        <v>50</v>
      </c>
      <c r="C33" s="9">
        <v>24</v>
      </c>
      <c r="D33" s="9">
        <v>25</v>
      </c>
      <c r="E33" s="9">
        <v>22</v>
      </c>
      <c r="F33" s="9">
        <v>2</v>
      </c>
      <c r="G33" s="9">
        <v>402</v>
      </c>
      <c r="H33" s="9">
        <v>402</v>
      </c>
      <c r="I33" s="10">
        <v>401</v>
      </c>
      <c r="J33" s="11">
        <f>(1.73*(G33+H33+I33)/3*(C33+D33+E33)/3*0.9)/1000</f>
        <v>14.801015</v>
      </c>
      <c r="K33" s="18"/>
      <c r="L33" s="13">
        <f>K33/J33</f>
        <v>0</v>
      </c>
      <c r="M33" s="16"/>
      <c r="N33" s="11" t="e">
        <f>M33/L33</f>
        <v>#DIV/0!</v>
      </c>
      <c r="O33" s="24"/>
    </row>
    <row r="34" spans="1:15" ht="21.75" customHeight="1">
      <c r="A34" s="103"/>
      <c r="B34" s="30" t="s">
        <v>51</v>
      </c>
      <c r="C34" s="9">
        <v>55</v>
      </c>
      <c r="D34" s="9">
        <v>53</v>
      </c>
      <c r="E34" s="9">
        <v>51</v>
      </c>
      <c r="F34" s="9">
        <v>3</v>
      </c>
      <c r="G34" s="9">
        <v>402</v>
      </c>
      <c r="H34" s="9">
        <v>402</v>
      </c>
      <c r="I34" s="10">
        <v>401</v>
      </c>
      <c r="J34" s="11">
        <f>(1.73*(G34+H34+I34)/3*(C34+D34+E34)/3*0.9)/1000</f>
        <v>33.145934999999994</v>
      </c>
      <c r="K34" s="18"/>
      <c r="L34" s="13">
        <f>K34/J34</f>
        <v>0</v>
      </c>
      <c r="M34" s="16"/>
      <c r="N34" s="11" t="e">
        <f>M34/L34</f>
        <v>#DIV/0!</v>
      </c>
      <c r="O34" s="24"/>
    </row>
    <row r="35" spans="1:15" ht="21" customHeight="1">
      <c r="A35" s="103"/>
      <c r="B35" s="8" t="s">
        <v>52</v>
      </c>
      <c r="C35" s="9">
        <v>92</v>
      </c>
      <c r="D35" s="9">
        <v>94</v>
      </c>
      <c r="E35" s="9">
        <v>97</v>
      </c>
      <c r="F35" s="9">
        <v>9</v>
      </c>
      <c r="G35" s="9">
        <v>402</v>
      </c>
      <c r="H35" s="9">
        <v>402</v>
      </c>
      <c r="I35" s="10">
        <v>401</v>
      </c>
      <c r="J35" s="11">
        <f>(1.73*(G35+H35+I35)/3*(C35+D35+E35)/3*0.9)/1000</f>
        <v>58.995595</v>
      </c>
      <c r="K35" s="18"/>
      <c r="L35" s="13">
        <f>K35/J35</f>
        <v>0</v>
      </c>
      <c r="M35" s="16"/>
      <c r="N35" s="11" t="e">
        <f>M35/L35</f>
        <v>#DIV/0!</v>
      </c>
      <c r="O35" s="24"/>
    </row>
    <row r="36" spans="1:15" s="25" customFormat="1" ht="25.5" customHeight="1">
      <c r="A36" s="103"/>
      <c r="B36" s="7" t="s">
        <v>30</v>
      </c>
      <c r="C36" s="22">
        <v>320</v>
      </c>
      <c r="D36" s="22">
        <v>314</v>
      </c>
      <c r="E36" s="22">
        <v>317</v>
      </c>
      <c r="F36" s="22">
        <v>16</v>
      </c>
      <c r="G36" s="22">
        <v>402</v>
      </c>
      <c r="H36" s="22">
        <v>402</v>
      </c>
      <c r="I36" s="23">
        <v>401</v>
      </c>
      <c r="J36" s="27">
        <f>SUM(J32:J35)</f>
        <v>198.250215</v>
      </c>
      <c r="K36" s="28">
        <f>SUM(K32:K35)</f>
        <v>0</v>
      </c>
      <c r="L36" s="27"/>
      <c r="M36" s="29">
        <v>64304</v>
      </c>
      <c r="N36" s="27" t="e">
        <f>SUM(N32:N35)</f>
        <v>#DIV/0!</v>
      </c>
      <c r="O36" s="24"/>
    </row>
    <row r="37" spans="1:15" ht="22.5" customHeight="1">
      <c r="A37" s="104" t="s">
        <v>53</v>
      </c>
      <c r="B37" s="8" t="s">
        <v>54</v>
      </c>
      <c r="C37" s="9">
        <v>29</v>
      </c>
      <c r="D37" s="9">
        <v>31</v>
      </c>
      <c r="E37" s="9">
        <v>30</v>
      </c>
      <c r="F37" s="9">
        <v>5</v>
      </c>
      <c r="G37" s="22">
        <v>400</v>
      </c>
      <c r="H37" s="22">
        <v>402</v>
      </c>
      <c r="I37" s="23">
        <v>401</v>
      </c>
      <c r="J37" s="11">
        <f aca="true" t="shared" si="3" ref="J37:J42">(1.73*(G37+H37+I37)/3*(C37+D37+E37)/3*0.9)/1000</f>
        <v>18.730710000000002</v>
      </c>
      <c r="K37" s="18"/>
      <c r="L37" s="13">
        <f aca="true" t="shared" si="4" ref="L37:L42">K37/J37</f>
        <v>0</v>
      </c>
      <c r="M37" s="16">
        <v>2720</v>
      </c>
      <c r="N37" s="11" t="e">
        <f aca="true" t="shared" si="5" ref="N37:N42">M37/L37</f>
        <v>#DIV/0!</v>
      </c>
      <c r="O37" s="24"/>
    </row>
    <row r="38" spans="1:15" ht="23.25" customHeight="1">
      <c r="A38" s="104"/>
      <c r="B38" s="8" t="s">
        <v>55</v>
      </c>
      <c r="C38" s="31">
        <v>27</v>
      </c>
      <c r="D38" s="31">
        <v>33</v>
      </c>
      <c r="E38" s="31">
        <v>31</v>
      </c>
      <c r="F38" s="31">
        <v>4</v>
      </c>
      <c r="G38" s="22">
        <v>400</v>
      </c>
      <c r="H38" s="22">
        <v>402</v>
      </c>
      <c r="I38" s="23">
        <v>401</v>
      </c>
      <c r="J38" s="11">
        <f t="shared" si="3"/>
        <v>18.938829000000002</v>
      </c>
      <c r="K38" s="18"/>
      <c r="L38" s="13">
        <f t="shared" si="4"/>
        <v>0</v>
      </c>
      <c r="M38" s="16">
        <v>3840</v>
      </c>
      <c r="N38" s="11" t="e">
        <f t="shared" si="5"/>
        <v>#DIV/0!</v>
      </c>
      <c r="O38" s="24"/>
    </row>
    <row r="39" spans="1:15" ht="23.25" customHeight="1">
      <c r="A39" s="104"/>
      <c r="B39" s="8" t="s">
        <v>56</v>
      </c>
      <c r="C39" s="31">
        <v>84</v>
      </c>
      <c r="D39" s="31">
        <v>88</v>
      </c>
      <c r="E39" s="31">
        <v>87</v>
      </c>
      <c r="F39" s="31">
        <v>6</v>
      </c>
      <c r="G39" s="22">
        <v>400</v>
      </c>
      <c r="H39" s="22">
        <v>402</v>
      </c>
      <c r="I39" s="23">
        <v>401</v>
      </c>
      <c r="J39" s="11">
        <f t="shared" si="3"/>
        <v>53.902821</v>
      </c>
      <c r="K39" s="18"/>
      <c r="L39" s="13">
        <f t="shared" si="4"/>
        <v>0</v>
      </c>
      <c r="M39" s="16">
        <v>34280</v>
      </c>
      <c r="N39" s="11" t="e">
        <f t="shared" si="5"/>
        <v>#DIV/0!</v>
      </c>
      <c r="O39" s="24"/>
    </row>
    <row r="40" spans="1:15" ht="23.25" customHeight="1">
      <c r="A40" s="104"/>
      <c r="B40" s="8" t="s">
        <v>57</v>
      </c>
      <c r="C40" s="31">
        <v>71</v>
      </c>
      <c r="D40" s="31">
        <v>64</v>
      </c>
      <c r="E40" s="31">
        <v>67</v>
      </c>
      <c r="F40" s="31">
        <v>10</v>
      </c>
      <c r="G40" s="22">
        <v>400</v>
      </c>
      <c r="H40" s="22">
        <v>402</v>
      </c>
      <c r="I40" s="23">
        <v>401</v>
      </c>
      <c r="J40" s="11">
        <f t="shared" si="3"/>
        <v>42.040037999999996</v>
      </c>
      <c r="K40" s="18"/>
      <c r="L40" s="13">
        <f t="shared" si="4"/>
        <v>0</v>
      </c>
      <c r="M40" s="16">
        <v>25040</v>
      </c>
      <c r="N40" s="11" t="e">
        <f t="shared" si="5"/>
        <v>#DIV/0!</v>
      </c>
      <c r="O40" s="24"/>
    </row>
    <row r="41" spans="1:15" ht="23.25" customHeight="1">
      <c r="A41" s="104"/>
      <c r="B41" s="8" t="s">
        <v>39</v>
      </c>
      <c r="C41" s="31">
        <v>67</v>
      </c>
      <c r="D41" s="31">
        <v>63</v>
      </c>
      <c r="E41" s="31">
        <v>64</v>
      </c>
      <c r="F41" s="31">
        <v>7</v>
      </c>
      <c r="G41" s="22">
        <v>400</v>
      </c>
      <c r="H41" s="22">
        <v>402</v>
      </c>
      <c r="I41" s="23">
        <v>401</v>
      </c>
      <c r="J41" s="11">
        <f t="shared" si="3"/>
        <v>40.375086</v>
      </c>
      <c r="K41" s="18"/>
      <c r="L41" s="13">
        <f t="shared" si="4"/>
        <v>0</v>
      </c>
      <c r="M41" s="16">
        <v>7000</v>
      </c>
      <c r="N41" s="11" t="e">
        <f t="shared" si="5"/>
        <v>#DIV/0!</v>
      </c>
      <c r="O41" s="24"/>
    </row>
    <row r="42" spans="1:15" ht="23.25" customHeight="1">
      <c r="A42" s="104"/>
      <c r="B42" s="8" t="s">
        <v>40</v>
      </c>
      <c r="C42" s="31">
        <v>35</v>
      </c>
      <c r="D42" s="31">
        <v>30</v>
      </c>
      <c r="E42" s="31">
        <v>22</v>
      </c>
      <c r="F42" s="31">
        <v>5</v>
      </c>
      <c r="G42" s="22">
        <v>400</v>
      </c>
      <c r="H42" s="22">
        <v>402</v>
      </c>
      <c r="I42" s="23">
        <v>401</v>
      </c>
      <c r="J42" s="11">
        <f t="shared" si="3"/>
        <v>18.106353000000002</v>
      </c>
      <c r="K42" s="18"/>
      <c r="L42" s="13">
        <f t="shared" si="4"/>
        <v>0</v>
      </c>
      <c r="M42" s="16">
        <v>10100</v>
      </c>
      <c r="N42" s="11" t="e">
        <f t="shared" si="5"/>
        <v>#DIV/0!</v>
      </c>
      <c r="O42" s="24"/>
    </row>
    <row r="43" spans="1:15" s="25" customFormat="1" ht="23.25" customHeight="1">
      <c r="A43" s="104"/>
      <c r="B43" s="7" t="s">
        <v>30</v>
      </c>
      <c r="C43" s="22">
        <v>313</v>
      </c>
      <c r="D43" s="22">
        <v>309</v>
      </c>
      <c r="E43" s="22">
        <v>301</v>
      </c>
      <c r="F43" s="22">
        <v>37</v>
      </c>
      <c r="G43" s="22">
        <v>400</v>
      </c>
      <c r="H43" s="22">
        <v>402</v>
      </c>
      <c r="I43" s="23">
        <v>401</v>
      </c>
      <c r="J43" s="27">
        <f>SUM(J37:J42)</f>
        <v>192.093837</v>
      </c>
      <c r="K43" s="28">
        <f>SUM(K37:K42)</f>
        <v>0</v>
      </c>
      <c r="L43" s="27"/>
      <c r="M43" s="29">
        <v>82980</v>
      </c>
      <c r="N43" s="27" t="e">
        <f>SUM(N37:N42)</f>
        <v>#DIV/0!</v>
      </c>
      <c r="O43" s="24"/>
    </row>
    <row r="44" spans="1:15" ht="38.25">
      <c r="A44" s="32" t="s">
        <v>58</v>
      </c>
      <c r="B44" s="33" t="s">
        <v>59</v>
      </c>
      <c r="C44" s="34">
        <v>706</v>
      </c>
      <c r="D44" s="34">
        <v>701</v>
      </c>
      <c r="E44" s="34">
        <v>699</v>
      </c>
      <c r="F44" s="34">
        <v>6</v>
      </c>
      <c r="G44" s="34">
        <v>382</v>
      </c>
      <c r="H44" s="34">
        <v>380</v>
      </c>
      <c r="I44" s="35">
        <v>384</v>
      </c>
      <c r="J44" s="11">
        <f aca="true" t="shared" si="6" ref="J44:J56">(1.73*(G44+H44+I44)/3*(C44+D44+E44)/3*0.9)/1000</f>
        <v>417.531348</v>
      </c>
      <c r="K44" s="18"/>
      <c r="L44" s="13">
        <f aca="true" t="shared" si="7" ref="L44:L63">K44/J44</f>
        <v>0</v>
      </c>
      <c r="M44" s="16">
        <v>253007.9999999999</v>
      </c>
      <c r="N44" s="11" t="e">
        <f aca="true" t="shared" si="8" ref="N44:N62">M44/L44</f>
        <v>#DIV/0!</v>
      </c>
      <c r="O44" s="24"/>
    </row>
    <row r="45" spans="1:15" ht="38.25">
      <c r="A45" s="32" t="s">
        <v>60</v>
      </c>
      <c r="B45" s="33" t="s">
        <v>61</v>
      </c>
      <c r="C45" s="34">
        <v>530</v>
      </c>
      <c r="D45" s="34">
        <v>516</v>
      </c>
      <c r="E45" s="34">
        <v>524</v>
      </c>
      <c r="F45" s="34">
        <v>8</v>
      </c>
      <c r="G45" s="34">
        <v>376</v>
      </c>
      <c r="H45" s="34">
        <v>379</v>
      </c>
      <c r="I45" s="35">
        <v>380</v>
      </c>
      <c r="J45" s="11">
        <f t="shared" si="6"/>
        <v>308.27734999999996</v>
      </c>
      <c r="K45" s="18"/>
      <c r="L45" s="13">
        <f t="shared" si="7"/>
        <v>0</v>
      </c>
      <c r="M45" s="16">
        <v>184176.0000000003</v>
      </c>
      <c r="N45" s="11" t="e">
        <f t="shared" si="8"/>
        <v>#DIV/0!</v>
      </c>
      <c r="O45" s="24"/>
    </row>
    <row r="46" spans="1:15" ht="38.25">
      <c r="A46" s="32" t="s">
        <v>62</v>
      </c>
      <c r="B46" s="33" t="s">
        <v>61</v>
      </c>
      <c r="C46" s="34">
        <v>82</v>
      </c>
      <c r="D46" s="34">
        <v>79</v>
      </c>
      <c r="E46" s="34">
        <v>81</v>
      </c>
      <c r="F46" s="34">
        <v>7</v>
      </c>
      <c r="G46" s="34">
        <v>388</v>
      </c>
      <c r="H46" s="34">
        <v>390</v>
      </c>
      <c r="I46" s="35">
        <v>390</v>
      </c>
      <c r="J46" s="11">
        <f t="shared" si="6"/>
        <v>48.899488000000005</v>
      </c>
      <c r="K46" s="18"/>
      <c r="L46" s="13">
        <f t="shared" si="7"/>
        <v>0</v>
      </c>
      <c r="M46" s="16">
        <v>12672.000000000036</v>
      </c>
      <c r="N46" s="11" t="e">
        <f t="shared" si="8"/>
        <v>#DIV/0!</v>
      </c>
      <c r="O46" s="24"/>
    </row>
    <row r="47" spans="1:15" ht="38.25">
      <c r="A47" s="32" t="s">
        <v>63</v>
      </c>
      <c r="B47" s="33" t="s">
        <v>61</v>
      </c>
      <c r="C47" s="34">
        <v>186</v>
      </c>
      <c r="D47" s="34">
        <v>190</v>
      </c>
      <c r="E47" s="34">
        <v>185</v>
      </c>
      <c r="F47" s="34">
        <v>12</v>
      </c>
      <c r="G47" s="34">
        <v>362</v>
      </c>
      <c r="H47" s="34">
        <v>360</v>
      </c>
      <c r="I47" s="35">
        <v>364</v>
      </c>
      <c r="J47" s="11">
        <f t="shared" si="6"/>
        <v>105.399558</v>
      </c>
      <c r="K47" s="18"/>
      <c r="L47" s="13">
        <f t="shared" si="7"/>
        <v>0</v>
      </c>
      <c r="M47" s="16">
        <v>0</v>
      </c>
      <c r="N47" s="11">
        <v>0</v>
      </c>
      <c r="O47" s="24"/>
    </row>
    <row r="48" spans="1:15" ht="38.25">
      <c r="A48" s="36" t="s">
        <v>64</v>
      </c>
      <c r="B48" s="37" t="s">
        <v>65</v>
      </c>
      <c r="C48" s="38">
        <v>31</v>
      </c>
      <c r="D48" s="38">
        <v>30</v>
      </c>
      <c r="E48" s="38">
        <v>29</v>
      </c>
      <c r="F48" s="39">
        <v>4</v>
      </c>
      <c r="G48" s="38">
        <v>400</v>
      </c>
      <c r="H48" s="38">
        <v>401</v>
      </c>
      <c r="I48" s="40">
        <v>400</v>
      </c>
      <c r="J48" s="11">
        <f t="shared" si="6"/>
        <v>18.69957</v>
      </c>
      <c r="K48" s="18"/>
      <c r="L48" s="13">
        <f t="shared" si="7"/>
        <v>0</v>
      </c>
      <c r="M48" s="16">
        <v>5880</v>
      </c>
      <c r="N48" s="11" t="e">
        <f>M48/L48</f>
        <v>#DIV/0!</v>
      </c>
      <c r="O48" s="24"/>
    </row>
    <row r="49" spans="1:15" ht="38.25">
      <c r="A49" s="36" t="s">
        <v>66</v>
      </c>
      <c r="B49" s="37" t="s">
        <v>67</v>
      </c>
      <c r="C49" s="38">
        <v>72</v>
      </c>
      <c r="D49" s="38">
        <v>75</v>
      </c>
      <c r="E49" s="38">
        <v>67</v>
      </c>
      <c r="F49" s="38">
        <v>13</v>
      </c>
      <c r="G49" s="38">
        <v>402</v>
      </c>
      <c r="H49" s="38">
        <v>405</v>
      </c>
      <c r="I49" s="40">
        <v>406</v>
      </c>
      <c r="J49" s="11">
        <f t="shared" si="6"/>
        <v>44.90768599999999</v>
      </c>
      <c r="K49" s="18"/>
      <c r="L49" s="13">
        <f t="shared" si="7"/>
        <v>0</v>
      </c>
      <c r="M49" s="16">
        <v>6960</v>
      </c>
      <c r="N49" s="11" t="e">
        <f t="shared" si="8"/>
        <v>#DIV/0!</v>
      </c>
      <c r="O49" s="24"/>
    </row>
    <row r="50" spans="1:15" ht="38.25">
      <c r="A50" s="36" t="s">
        <v>68</v>
      </c>
      <c r="B50" s="41" t="s">
        <v>69</v>
      </c>
      <c r="C50" s="38">
        <v>284</v>
      </c>
      <c r="D50" s="38">
        <v>319</v>
      </c>
      <c r="E50" s="38">
        <v>271</v>
      </c>
      <c r="F50" s="38">
        <v>37</v>
      </c>
      <c r="G50" s="38">
        <v>400</v>
      </c>
      <c r="H50" s="38">
        <v>401</v>
      </c>
      <c r="I50" s="40">
        <v>400</v>
      </c>
      <c r="J50" s="11">
        <f t="shared" si="6"/>
        <v>181.593602</v>
      </c>
      <c r="K50" s="18"/>
      <c r="L50" s="13">
        <f t="shared" si="7"/>
        <v>0</v>
      </c>
      <c r="M50" s="16">
        <v>83800</v>
      </c>
      <c r="N50" s="11" t="e">
        <f t="shared" si="8"/>
        <v>#DIV/0!</v>
      </c>
      <c r="O50" s="24"/>
    </row>
    <row r="51" spans="1:15" ht="25.5">
      <c r="A51" s="36" t="s">
        <v>70</v>
      </c>
      <c r="B51" s="101" t="s">
        <v>71</v>
      </c>
      <c r="C51" s="42">
        <v>69</v>
      </c>
      <c r="D51" s="42">
        <v>63</v>
      </c>
      <c r="E51" s="42">
        <v>76</v>
      </c>
      <c r="F51" s="42">
        <v>5</v>
      </c>
      <c r="G51" s="42">
        <v>399</v>
      </c>
      <c r="H51" s="42">
        <v>400</v>
      </c>
      <c r="I51" s="43">
        <v>398</v>
      </c>
      <c r="J51" s="11">
        <f t="shared" si="6"/>
        <v>43.07284800000001</v>
      </c>
      <c r="K51" s="18"/>
      <c r="L51" s="13">
        <f t="shared" si="7"/>
        <v>0</v>
      </c>
      <c r="M51" s="16">
        <v>4483</v>
      </c>
      <c r="N51" s="11" t="e">
        <f t="shared" si="8"/>
        <v>#DIV/0!</v>
      </c>
      <c r="O51" s="24"/>
    </row>
    <row r="52" spans="1:15" ht="25.5">
      <c r="A52" s="36" t="s">
        <v>72</v>
      </c>
      <c r="B52" s="101"/>
      <c r="C52" s="44">
        <v>28</v>
      </c>
      <c r="D52" s="44">
        <v>33</v>
      </c>
      <c r="E52" s="44">
        <v>39</v>
      </c>
      <c r="F52" s="44">
        <v>1</v>
      </c>
      <c r="G52" s="44">
        <v>401</v>
      </c>
      <c r="H52" s="44">
        <v>401</v>
      </c>
      <c r="I52" s="45">
        <v>400</v>
      </c>
      <c r="J52" s="11">
        <f t="shared" si="6"/>
        <v>20.7946</v>
      </c>
      <c r="K52" s="18"/>
      <c r="L52" s="13">
        <f t="shared" si="7"/>
        <v>0</v>
      </c>
      <c r="M52" s="16">
        <v>8453</v>
      </c>
      <c r="N52" s="11" t="e">
        <f t="shared" si="8"/>
        <v>#DIV/0!</v>
      </c>
      <c r="O52" s="24"/>
    </row>
    <row r="53" spans="1:15" ht="25.5">
      <c r="A53" s="36" t="s">
        <v>73</v>
      </c>
      <c r="B53" s="44" t="s">
        <v>74</v>
      </c>
      <c r="C53" s="38">
        <v>152</v>
      </c>
      <c r="D53" s="38">
        <v>165</v>
      </c>
      <c r="E53" s="38">
        <v>173</v>
      </c>
      <c r="F53" s="38">
        <v>17</v>
      </c>
      <c r="G53" s="38">
        <v>401</v>
      </c>
      <c r="H53" s="38">
        <v>400</v>
      </c>
      <c r="I53" s="40">
        <v>399</v>
      </c>
      <c r="J53" s="11">
        <f t="shared" si="6"/>
        <v>101.724</v>
      </c>
      <c r="K53" s="18"/>
      <c r="L53" s="13">
        <f t="shared" si="7"/>
        <v>0</v>
      </c>
      <c r="M53" s="16">
        <v>5476</v>
      </c>
      <c r="N53" s="11" t="e">
        <f t="shared" si="8"/>
        <v>#DIV/0!</v>
      </c>
      <c r="O53" s="24"/>
    </row>
    <row r="54" spans="1:15" ht="25.5">
      <c r="A54" s="36" t="s">
        <v>75</v>
      </c>
      <c r="B54" s="101" t="s">
        <v>76</v>
      </c>
      <c r="C54" s="46">
        <v>173</v>
      </c>
      <c r="D54" s="46">
        <v>95</v>
      </c>
      <c r="E54" s="46">
        <v>88</v>
      </c>
      <c r="F54" s="46">
        <v>13</v>
      </c>
      <c r="G54" s="46">
        <v>397</v>
      </c>
      <c r="H54" s="46">
        <v>400</v>
      </c>
      <c r="I54" s="47">
        <v>399</v>
      </c>
      <c r="J54" s="11">
        <f t="shared" si="6"/>
        <v>73.65924799999999</v>
      </c>
      <c r="K54" s="18"/>
      <c r="L54" s="13">
        <f t="shared" si="7"/>
        <v>0</v>
      </c>
      <c r="M54" s="16">
        <v>21032.999999999993</v>
      </c>
      <c r="N54" s="11" t="e">
        <f t="shared" si="8"/>
        <v>#DIV/0!</v>
      </c>
      <c r="O54" s="24"/>
    </row>
    <row r="55" spans="1:15" ht="25.5">
      <c r="A55" s="36" t="s">
        <v>77</v>
      </c>
      <c r="B55" s="101"/>
      <c r="C55" s="46">
        <v>19</v>
      </c>
      <c r="D55" s="46">
        <v>22</v>
      </c>
      <c r="E55" s="46">
        <v>21</v>
      </c>
      <c r="F55" s="46">
        <v>20</v>
      </c>
      <c r="G55" s="46">
        <v>408</v>
      </c>
      <c r="H55" s="46">
        <v>408</v>
      </c>
      <c r="I55" s="47">
        <v>409</v>
      </c>
      <c r="J55" s="11">
        <f t="shared" si="6"/>
        <v>13.139349999999999</v>
      </c>
      <c r="K55" s="18"/>
      <c r="L55" s="13">
        <f t="shared" si="7"/>
        <v>0</v>
      </c>
      <c r="M55" s="16">
        <v>17806.00000000013</v>
      </c>
      <c r="N55" s="11" t="e">
        <f t="shared" si="8"/>
        <v>#DIV/0!</v>
      </c>
      <c r="O55" s="24"/>
    </row>
    <row r="56" spans="1:15" ht="25.5">
      <c r="A56" s="36" t="s">
        <v>78</v>
      </c>
      <c r="B56" s="101" t="s">
        <v>79</v>
      </c>
      <c r="C56" s="38">
        <v>99</v>
      </c>
      <c r="D56" s="38">
        <v>157</v>
      </c>
      <c r="E56" s="38">
        <v>97</v>
      </c>
      <c r="F56" s="38">
        <v>23</v>
      </c>
      <c r="G56" s="38">
        <v>410</v>
      </c>
      <c r="H56" s="38">
        <v>410</v>
      </c>
      <c r="I56" s="40">
        <v>412</v>
      </c>
      <c r="J56" s="11">
        <f t="shared" si="6"/>
        <v>75.237008</v>
      </c>
      <c r="K56" s="18"/>
      <c r="L56" s="13">
        <f t="shared" si="7"/>
        <v>0</v>
      </c>
      <c r="M56" s="16">
        <v>15033.59999999997</v>
      </c>
      <c r="N56" s="11" t="e">
        <f t="shared" si="8"/>
        <v>#DIV/0!</v>
      </c>
      <c r="O56" s="24"/>
    </row>
    <row r="57" spans="1:15" ht="25.5">
      <c r="A57" s="36" t="s">
        <v>80</v>
      </c>
      <c r="B57" s="101"/>
      <c r="C57" s="38">
        <v>171</v>
      </c>
      <c r="D57" s="38">
        <v>143</v>
      </c>
      <c r="E57" s="38">
        <v>127</v>
      </c>
      <c r="F57" s="38">
        <v>2</v>
      </c>
      <c r="G57" s="38">
        <v>409</v>
      </c>
      <c r="H57" s="38">
        <v>409</v>
      </c>
      <c r="I57" s="40">
        <v>408</v>
      </c>
      <c r="J57" s="11">
        <f aca="true" t="shared" si="9" ref="J57:J73">(1.73*(G57+H57+I57)/3*(C57+D57+E57)/3*0.9)/1000</f>
        <v>93.53521800000001</v>
      </c>
      <c r="K57" s="18"/>
      <c r="L57" s="13">
        <f t="shared" si="7"/>
        <v>0</v>
      </c>
      <c r="M57" s="16">
        <v>34312.99999999974</v>
      </c>
      <c r="N57" s="11" t="e">
        <f t="shared" si="8"/>
        <v>#DIV/0!</v>
      </c>
      <c r="O57" s="24"/>
    </row>
    <row r="58" spans="1:15" ht="25.5">
      <c r="A58" s="48" t="s">
        <v>81</v>
      </c>
      <c r="B58" s="49" t="s">
        <v>82</v>
      </c>
      <c r="C58" s="50">
        <v>16</v>
      </c>
      <c r="D58" s="50">
        <v>14</v>
      </c>
      <c r="E58" s="50">
        <v>22</v>
      </c>
      <c r="F58" s="50">
        <v>6</v>
      </c>
      <c r="G58" s="50">
        <v>401</v>
      </c>
      <c r="H58" s="50">
        <v>400</v>
      </c>
      <c r="I58" s="51">
        <v>400</v>
      </c>
      <c r="J58" s="11">
        <f t="shared" si="9"/>
        <v>10.804196000000001</v>
      </c>
      <c r="K58" s="18"/>
      <c r="L58" s="13">
        <f t="shared" si="7"/>
        <v>0</v>
      </c>
      <c r="M58" s="16">
        <v>707</v>
      </c>
      <c r="N58" s="11" t="e">
        <f t="shared" si="8"/>
        <v>#DIV/0!</v>
      </c>
      <c r="O58" s="24"/>
    </row>
    <row r="59" spans="1:15" ht="35.25" customHeight="1">
      <c r="A59" s="32" t="s">
        <v>83</v>
      </c>
      <c r="B59" s="52" t="s">
        <v>84</v>
      </c>
      <c r="C59" s="46">
        <v>148</v>
      </c>
      <c r="D59" s="46">
        <v>136</v>
      </c>
      <c r="E59" s="46">
        <v>121</v>
      </c>
      <c r="F59" s="46">
        <v>24</v>
      </c>
      <c r="G59" s="46">
        <v>409</v>
      </c>
      <c r="H59" s="46">
        <v>408</v>
      </c>
      <c r="I59" s="46">
        <v>406</v>
      </c>
      <c r="J59" s="11">
        <f t="shared" si="9"/>
        <v>85.68949500000001</v>
      </c>
      <c r="K59" s="53"/>
      <c r="L59" s="13">
        <f t="shared" si="7"/>
        <v>0</v>
      </c>
      <c r="M59" s="46">
        <v>13101.000000000022</v>
      </c>
      <c r="N59" s="11" t="e">
        <f t="shared" si="8"/>
        <v>#DIV/0!</v>
      </c>
      <c r="O59" s="24"/>
    </row>
    <row r="60" spans="1:15" ht="38.25">
      <c r="A60" s="32" t="s">
        <v>85</v>
      </c>
      <c r="B60" s="52" t="s">
        <v>84</v>
      </c>
      <c r="C60" s="46">
        <v>134</v>
      </c>
      <c r="D60" s="46">
        <v>158</v>
      </c>
      <c r="E60" s="46">
        <v>179</v>
      </c>
      <c r="F60" s="46">
        <v>14</v>
      </c>
      <c r="G60" s="46">
        <v>398</v>
      </c>
      <c r="H60" s="46">
        <v>397</v>
      </c>
      <c r="I60" s="46">
        <v>399</v>
      </c>
      <c r="J60" s="11">
        <f t="shared" si="9"/>
        <v>97.290702</v>
      </c>
      <c r="K60" s="54"/>
      <c r="L60" s="13">
        <f t="shared" si="7"/>
        <v>0</v>
      </c>
      <c r="M60" s="46">
        <v>28575.89999999998</v>
      </c>
      <c r="N60" s="11" t="e">
        <f>M60/L60</f>
        <v>#DIV/0!</v>
      </c>
      <c r="O60" s="24"/>
    </row>
    <row r="61" spans="1:15" ht="38.25">
      <c r="A61" s="32" t="s">
        <v>86</v>
      </c>
      <c r="B61" s="52" t="s">
        <v>84</v>
      </c>
      <c r="C61" s="46">
        <v>26</v>
      </c>
      <c r="D61" s="46">
        <v>24</v>
      </c>
      <c r="E61" s="46">
        <v>20</v>
      </c>
      <c r="F61" s="46">
        <v>4</v>
      </c>
      <c r="G61" s="46">
        <v>417</v>
      </c>
      <c r="H61" s="46">
        <v>421</v>
      </c>
      <c r="I61" s="46">
        <v>415</v>
      </c>
      <c r="J61" s="55">
        <f t="shared" si="9"/>
        <v>15.17383</v>
      </c>
      <c r="K61" s="56"/>
      <c r="L61" s="13">
        <f t="shared" si="7"/>
        <v>0</v>
      </c>
      <c r="M61" s="16">
        <v>3923.8000000000056</v>
      </c>
      <c r="N61" s="11" t="e">
        <f t="shared" si="8"/>
        <v>#DIV/0!</v>
      </c>
      <c r="O61" s="24"/>
    </row>
    <row r="62" spans="1:14" ht="38.25">
      <c r="A62" s="32" t="s">
        <v>87</v>
      </c>
      <c r="B62" s="52" t="s">
        <v>84</v>
      </c>
      <c r="C62" s="46">
        <v>15</v>
      </c>
      <c r="D62" s="46">
        <v>22</v>
      </c>
      <c r="E62" s="46">
        <v>25</v>
      </c>
      <c r="F62" s="46">
        <v>7</v>
      </c>
      <c r="G62" s="46">
        <v>408</v>
      </c>
      <c r="H62" s="46">
        <v>409</v>
      </c>
      <c r="I62" s="46">
        <v>410</v>
      </c>
      <c r="J62" s="11">
        <f t="shared" si="9"/>
        <v>13.160802000000002</v>
      </c>
      <c r="K62" s="57"/>
      <c r="L62" s="13">
        <f t="shared" si="7"/>
        <v>0</v>
      </c>
      <c r="M62" s="46">
        <v>3860.399999999996</v>
      </c>
      <c r="N62" s="11" t="e">
        <f t="shared" si="8"/>
        <v>#DIV/0!</v>
      </c>
    </row>
    <row r="63" spans="1:12" ht="25.5">
      <c r="A63" s="36" t="s">
        <v>88</v>
      </c>
      <c r="B63" s="52" t="s">
        <v>89</v>
      </c>
      <c r="C63" s="44">
        <v>37</v>
      </c>
      <c r="D63" s="44">
        <v>45</v>
      </c>
      <c r="E63" s="44">
        <v>33</v>
      </c>
      <c r="F63" s="44">
        <v>1</v>
      </c>
      <c r="G63" s="44">
        <v>401</v>
      </c>
      <c r="H63" s="44">
        <v>403</v>
      </c>
      <c r="I63" s="44">
        <v>404</v>
      </c>
      <c r="J63" s="44">
        <f t="shared" si="9"/>
        <v>24.033160000000002</v>
      </c>
      <c r="L63" s="58">
        <f t="shared" si="7"/>
        <v>0</v>
      </c>
    </row>
    <row r="64" spans="1:10" ht="12.75" customHeight="1" hidden="1">
      <c r="A64" s="44"/>
      <c r="B64" s="44"/>
      <c r="C64" s="44"/>
      <c r="D64" s="44"/>
      <c r="E64" s="44"/>
      <c r="F64" s="44"/>
      <c r="G64" s="44"/>
      <c r="H64" s="44"/>
      <c r="I64" s="44"/>
      <c r="J64" s="44">
        <f t="shared" si="9"/>
        <v>0</v>
      </c>
    </row>
    <row r="65" spans="1:14" ht="12.75" customHeight="1" hidden="1">
      <c r="A65" s="44"/>
      <c r="B65" s="44"/>
      <c r="C65" s="44"/>
      <c r="D65" s="44"/>
      <c r="E65" s="44"/>
      <c r="F65" s="44"/>
      <c r="G65" s="44"/>
      <c r="H65" s="44"/>
      <c r="I65" s="44"/>
      <c r="J65" s="44">
        <f t="shared" si="9"/>
        <v>0</v>
      </c>
      <c r="K65" s="59">
        <f>SUM(K44:K62)</f>
        <v>0</v>
      </c>
      <c r="L65" s="27">
        <f>SUM(L44:L63)</f>
        <v>0</v>
      </c>
      <c r="M65" s="27">
        <f>SUM(M44:M62)</f>
        <v>703261.7000000002</v>
      </c>
      <c r="N65" s="27" t="e">
        <f>SUM(N44:N62)</f>
        <v>#DIV/0!</v>
      </c>
    </row>
    <row r="66" spans="1:14" ht="12.75" customHeight="1" hidden="1">
      <c r="A66" s="102" t="s">
        <v>90</v>
      </c>
      <c r="B66" s="102"/>
      <c r="C66" s="102"/>
      <c r="D66" s="102"/>
      <c r="E66" s="102"/>
      <c r="F66" s="102"/>
      <c r="G66" s="102"/>
      <c r="H66" s="102"/>
      <c r="I66" s="102"/>
      <c r="J66" s="44">
        <f t="shared" si="9"/>
        <v>0</v>
      </c>
      <c r="K66" s="59">
        <f>K12+K14+K17+K24+K28+K31+K36+K43+K65+SUM(K44:K62)</f>
        <v>0</v>
      </c>
      <c r="L66" s="27"/>
      <c r="M66" s="27">
        <f>M12+M14+M17+M24+M28+M31+M36+M43+M65+SUM(M44:M62)</f>
        <v>1837202.4000000004</v>
      </c>
      <c r="N66" s="27" t="e">
        <f>N12+N14+N17+N24+N28+N31+N36+N43+N65+SUM(N44:N62)</f>
        <v>#DIV/0!</v>
      </c>
    </row>
    <row r="67" spans="1:10" ht="12.75" customHeight="1" hidden="1">
      <c r="A67" s="44"/>
      <c r="B67" s="44"/>
      <c r="C67" s="44"/>
      <c r="D67" s="44"/>
      <c r="E67" s="44"/>
      <c r="F67" s="44"/>
      <c r="G67" s="44"/>
      <c r="H67" s="44"/>
      <c r="I67" s="44"/>
      <c r="J67" s="44">
        <f t="shared" si="9"/>
        <v>0</v>
      </c>
    </row>
    <row r="68" spans="1:10" ht="12.75" customHeight="1" hidden="1">
      <c r="A68" s="44"/>
      <c r="B68" s="44"/>
      <c r="C68" s="44"/>
      <c r="D68" s="44"/>
      <c r="E68" s="44"/>
      <c r="F68" s="44"/>
      <c r="G68" s="44"/>
      <c r="H68" s="44"/>
      <c r="I68" s="44"/>
      <c r="J68" s="44">
        <f t="shared" si="9"/>
        <v>0</v>
      </c>
    </row>
    <row r="69" spans="1:10" ht="12.75" customHeight="1" hidden="1">
      <c r="A69" s="60"/>
      <c r="B69" s="60" t="s">
        <v>91</v>
      </c>
      <c r="C69" s="60"/>
      <c r="D69" s="60"/>
      <c r="E69" s="60"/>
      <c r="F69" s="60"/>
      <c r="G69" s="60"/>
      <c r="H69" s="60"/>
      <c r="I69" s="60"/>
      <c r="J69" s="44">
        <f t="shared" si="9"/>
        <v>0</v>
      </c>
    </row>
    <row r="70" spans="1:10" ht="12.75" customHeight="1" hidden="1">
      <c r="A70" s="44"/>
      <c r="B70" s="44"/>
      <c r="C70" s="44"/>
      <c r="D70" s="44"/>
      <c r="E70" s="44"/>
      <c r="F70" s="44"/>
      <c r="G70" s="44"/>
      <c r="H70" s="44"/>
      <c r="I70" s="44"/>
      <c r="J70" s="44">
        <f t="shared" si="9"/>
        <v>0</v>
      </c>
    </row>
    <row r="71" spans="1:10" ht="12.75" customHeight="1" hidden="1">
      <c r="A71" s="44"/>
      <c r="B71" s="44"/>
      <c r="C71" s="44"/>
      <c r="D71" s="44"/>
      <c r="E71" s="44"/>
      <c r="F71" s="44"/>
      <c r="G71" s="44"/>
      <c r="H71" s="44"/>
      <c r="I71" s="44"/>
      <c r="J71" s="44">
        <f t="shared" si="9"/>
        <v>0</v>
      </c>
    </row>
    <row r="72" spans="1:10" ht="25.5">
      <c r="A72" s="36" t="s">
        <v>92</v>
      </c>
      <c r="B72" s="52" t="s">
        <v>89</v>
      </c>
      <c r="C72" s="44">
        <v>42</v>
      </c>
      <c r="D72" s="44">
        <v>29</v>
      </c>
      <c r="E72" s="44">
        <v>39</v>
      </c>
      <c r="F72" s="44">
        <v>8</v>
      </c>
      <c r="G72" s="44">
        <v>402</v>
      </c>
      <c r="H72" s="44">
        <v>405</v>
      </c>
      <c r="I72" s="44">
        <v>404</v>
      </c>
      <c r="J72" s="44">
        <f t="shared" si="9"/>
        <v>23.04533</v>
      </c>
    </row>
    <row r="73" spans="1:10" ht="51">
      <c r="A73" s="61" t="s">
        <v>93</v>
      </c>
      <c r="B73" s="52" t="s">
        <v>94</v>
      </c>
      <c r="C73" s="44">
        <v>172</v>
      </c>
      <c r="D73" s="44">
        <v>157</v>
      </c>
      <c r="E73" s="44">
        <v>168</v>
      </c>
      <c r="F73" s="44">
        <v>18</v>
      </c>
      <c r="G73" s="44">
        <v>400</v>
      </c>
      <c r="H73" s="44">
        <v>399</v>
      </c>
      <c r="I73" s="44">
        <v>400</v>
      </c>
      <c r="J73" s="44">
        <f t="shared" si="9"/>
        <v>103.09121900000001</v>
      </c>
    </row>
  </sheetData>
  <sheetProtection selectLockedCells="1" selectUnlockedCells="1"/>
  <mergeCells count="24">
    <mergeCell ref="A3:N3"/>
    <mergeCell ref="A4:F4"/>
    <mergeCell ref="A5:A7"/>
    <mergeCell ref="B5:B7"/>
    <mergeCell ref="C5:F5"/>
    <mergeCell ref="G5:I6"/>
    <mergeCell ref="J5:J6"/>
    <mergeCell ref="K5:K6"/>
    <mergeCell ref="L5:L6"/>
    <mergeCell ref="M5:M6"/>
    <mergeCell ref="N5:N6"/>
    <mergeCell ref="C6:F6"/>
    <mergeCell ref="A8:A12"/>
    <mergeCell ref="A13:A14"/>
    <mergeCell ref="A15:A17"/>
    <mergeCell ref="A18:A24"/>
    <mergeCell ref="B56:B57"/>
    <mergeCell ref="A66:I66"/>
    <mergeCell ref="A25:A28"/>
    <mergeCell ref="A29:A31"/>
    <mergeCell ref="A32:A36"/>
    <mergeCell ref="A37:A43"/>
    <mergeCell ref="B51:B52"/>
    <mergeCell ref="B54:B55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3.875" style="62" customWidth="1"/>
    <col min="2" max="2" width="28.625" style="63" customWidth="1"/>
    <col min="3" max="3" width="27.625" style="63" customWidth="1"/>
    <col min="4" max="4" width="22.625" style="63" customWidth="1"/>
    <col min="5" max="5" width="7.875" style="62" customWidth="1"/>
    <col min="6" max="6" width="8.125" style="62" customWidth="1"/>
    <col min="7" max="7" width="6.875" style="62" customWidth="1"/>
    <col min="8" max="8" width="7.125" style="62" customWidth="1"/>
    <col min="9" max="9" width="19.125" style="62" customWidth="1"/>
    <col min="10" max="10" width="13.625" style="64" customWidth="1"/>
    <col min="11" max="11" width="8.125" style="62" customWidth="1"/>
    <col min="12" max="12" width="9.00390625" style="63" customWidth="1"/>
    <col min="13" max="13" width="11.75390625" style="65" customWidth="1"/>
  </cols>
  <sheetData>
    <row r="1" spans="1:13" ht="18.75">
      <c r="A1" s="113" t="s">
        <v>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2.75">
      <c r="A2" s="114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ht="12.75">
      <c r="M3" s="66"/>
    </row>
    <row r="4" spans="1:13" ht="14.25" customHeight="1">
      <c r="A4" s="115" t="s">
        <v>97</v>
      </c>
      <c r="B4" s="116" t="s">
        <v>98</v>
      </c>
      <c r="C4" s="112" t="s">
        <v>99</v>
      </c>
      <c r="D4" s="112" t="s">
        <v>100</v>
      </c>
      <c r="E4" s="112" t="s">
        <v>101</v>
      </c>
      <c r="F4" s="112"/>
      <c r="G4" s="112"/>
      <c r="H4" s="112"/>
      <c r="I4" s="112"/>
      <c r="J4" s="112"/>
      <c r="K4" s="117" t="s">
        <v>102</v>
      </c>
      <c r="L4" s="116" t="s">
        <v>103</v>
      </c>
      <c r="M4" s="118" t="s">
        <v>104</v>
      </c>
    </row>
    <row r="5" spans="1:13" ht="14.25" customHeight="1">
      <c r="A5" s="115"/>
      <c r="B5" s="116"/>
      <c r="C5" s="112"/>
      <c r="D5" s="112"/>
      <c r="E5" s="111" t="s">
        <v>105</v>
      </c>
      <c r="F5" s="111" t="s">
        <v>106</v>
      </c>
      <c r="G5" s="111" t="s">
        <v>107</v>
      </c>
      <c r="H5" s="111" t="s">
        <v>108</v>
      </c>
      <c r="I5" s="111" t="s">
        <v>109</v>
      </c>
      <c r="J5" s="112" t="s">
        <v>110</v>
      </c>
      <c r="K5" s="117"/>
      <c r="L5" s="116"/>
      <c r="M5" s="118"/>
    </row>
    <row r="6" spans="1:13" ht="12.75">
      <c r="A6" s="115"/>
      <c r="B6" s="116"/>
      <c r="C6" s="112"/>
      <c r="D6" s="112"/>
      <c r="E6" s="111"/>
      <c r="F6" s="111"/>
      <c r="G6" s="111"/>
      <c r="H6" s="111"/>
      <c r="I6" s="111"/>
      <c r="J6" s="112"/>
      <c r="K6" s="117"/>
      <c r="L6" s="116"/>
      <c r="M6" s="118"/>
    </row>
    <row r="7" spans="1:13" ht="12.75">
      <c r="A7" s="67">
        <v>1</v>
      </c>
      <c r="B7" s="68">
        <v>2</v>
      </c>
      <c r="C7" s="68">
        <v>3</v>
      </c>
      <c r="D7" s="67">
        <v>4</v>
      </c>
      <c r="E7" s="67">
        <v>5</v>
      </c>
      <c r="F7" s="68">
        <v>6</v>
      </c>
      <c r="G7" s="67">
        <v>7</v>
      </c>
      <c r="H7" s="68">
        <v>8</v>
      </c>
      <c r="I7" s="68">
        <v>9</v>
      </c>
      <c r="J7" s="68">
        <v>10</v>
      </c>
      <c r="K7" s="69">
        <v>11</v>
      </c>
      <c r="L7" s="69"/>
      <c r="M7" s="67">
        <v>12</v>
      </c>
    </row>
    <row r="8" spans="1:13" ht="12.75">
      <c r="A8" s="70">
        <v>1</v>
      </c>
      <c r="B8" s="71" t="s">
        <v>111</v>
      </c>
      <c r="C8" s="72" t="s">
        <v>112</v>
      </c>
      <c r="D8" s="73" t="s">
        <v>113</v>
      </c>
      <c r="E8" s="74" t="s">
        <v>114</v>
      </c>
      <c r="F8" s="74"/>
      <c r="G8" s="74" t="s">
        <v>115</v>
      </c>
      <c r="H8" s="74" t="s">
        <v>116</v>
      </c>
      <c r="I8" s="74" t="s">
        <v>117</v>
      </c>
      <c r="J8" s="74" t="s">
        <v>118</v>
      </c>
      <c r="K8" s="75">
        <v>131.5</v>
      </c>
      <c r="L8" s="76"/>
      <c r="M8" s="77"/>
    </row>
    <row r="9" spans="1:11" ht="38.25">
      <c r="A9" s="78">
        <v>2</v>
      </c>
      <c r="B9" s="79" t="s">
        <v>119</v>
      </c>
      <c r="C9" s="80" t="s">
        <v>120</v>
      </c>
      <c r="D9" s="80" t="s">
        <v>121</v>
      </c>
      <c r="E9" s="81" t="s">
        <v>122</v>
      </c>
      <c r="F9" s="81"/>
      <c r="G9" s="81" t="s">
        <v>115</v>
      </c>
      <c r="H9" s="81">
        <v>120</v>
      </c>
      <c r="I9" s="81" t="s">
        <v>117</v>
      </c>
      <c r="J9" s="82">
        <v>156511</v>
      </c>
      <c r="K9" s="83">
        <v>113.75</v>
      </c>
    </row>
    <row r="10" spans="1:11" ht="38.25">
      <c r="A10" s="78">
        <v>3</v>
      </c>
      <c r="B10" s="79" t="s">
        <v>119</v>
      </c>
      <c r="C10" s="80" t="s">
        <v>120</v>
      </c>
      <c r="D10" s="80" t="s">
        <v>123</v>
      </c>
      <c r="E10" s="81" t="s">
        <v>122</v>
      </c>
      <c r="F10" s="81"/>
      <c r="G10" s="81" t="s">
        <v>115</v>
      </c>
      <c r="H10" s="81">
        <v>120</v>
      </c>
      <c r="I10" s="81" t="s">
        <v>117</v>
      </c>
      <c r="J10" s="82">
        <v>156558</v>
      </c>
      <c r="K10" s="83">
        <v>64</v>
      </c>
    </row>
    <row r="11" spans="1:11" ht="12.75">
      <c r="A11" s="78">
        <v>4</v>
      </c>
      <c r="B11" s="79" t="s">
        <v>124</v>
      </c>
      <c r="C11" s="80" t="s">
        <v>125</v>
      </c>
      <c r="D11" s="80" t="s">
        <v>126</v>
      </c>
      <c r="E11" s="81" t="s">
        <v>122</v>
      </c>
      <c r="F11" s="81"/>
      <c r="G11" s="81" t="s">
        <v>127</v>
      </c>
      <c r="H11" s="81" t="s">
        <v>128</v>
      </c>
      <c r="I11" s="81" t="s">
        <v>117</v>
      </c>
      <c r="J11" s="82">
        <v>156629</v>
      </c>
      <c r="K11" s="83">
        <v>57.75</v>
      </c>
    </row>
    <row r="12" spans="1:13" ht="12.75">
      <c r="A12" s="84">
        <v>5</v>
      </c>
      <c r="B12" s="71" t="s">
        <v>129</v>
      </c>
      <c r="C12" s="72" t="s">
        <v>130</v>
      </c>
      <c r="D12" s="72" t="s">
        <v>131</v>
      </c>
      <c r="E12" s="74" t="s">
        <v>122</v>
      </c>
      <c r="F12" s="74"/>
      <c r="G12" s="74" t="s">
        <v>132</v>
      </c>
      <c r="H12" s="74">
        <v>60</v>
      </c>
      <c r="I12" s="74" t="s">
        <v>117</v>
      </c>
      <c r="J12" s="85">
        <v>157067</v>
      </c>
      <c r="K12" s="75">
        <v>48.25</v>
      </c>
      <c r="L12" s="76"/>
      <c r="M12" s="77"/>
    </row>
    <row r="13" spans="1:13" ht="12.75">
      <c r="A13" s="70">
        <v>6</v>
      </c>
      <c r="B13" s="86" t="s">
        <v>133</v>
      </c>
      <c r="C13" s="72" t="s">
        <v>134</v>
      </c>
      <c r="D13" s="72" t="s">
        <v>135</v>
      </c>
      <c r="E13" s="74" t="s">
        <v>122</v>
      </c>
      <c r="F13" s="74"/>
      <c r="G13" s="74"/>
      <c r="H13" s="74" t="s">
        <v>136</v>
      </c>
      <c r="I13" s="74" t="s">
        <v>117</v>
      </c>
      <c r="J13" s="85">
        <v>102199</v>
      </c>
      <c r="K13" s="87">
        <v>10.1</v>
      </c>
      <c r="L13" s="76"/>
      <c r="M13" s="77"/>
    </row>
    <row r="14" spans="1:11" ht="12.75">
      <c r="A14" s="78">
        <v>7</v>
      </c>
      <c r="B14" s="79" t="s">
        <v>137</v>
      </c>
      <c r="C14" s="80" t="s">
        <v>138</v>
      </c>
      <c r="D14" s="80" t="s">
        <v>139</v>
      </c>
      <c r="E14" s="81" t="s">
        <v>122</v>
      </c>
      <c r="F14" s="81" t="s">
        <v>140</v>
      </c>
      <c r="G14" s="81" t="s">
        <v>132</v>
      </c>
      <c r="H14" s="81">
        <v>3600</v>
      </c>
      <c r="I14" s="81" t="s">
        <v>141</v>
      </c>
      <c r="J14" s="82">
        <v>1173114</v>
      </c>
      <c r="K14" s="83">
        <v>0</v>
      </c>
    </row>
    <row r="15" spans="1:11" ht="12.75">
      <c r="A15" s="78">
        <v>8</v>
      </c>
      <c r="B15" s="79" t="s">
        <v>137</v>
      </c>
      <c r="C15" s="80" t="s">
        <v>138</v>
      </c>
      <c r="D15" s="80" t="s">
        <v>142</v>
      </c>
      <c r="E15" s="81" t="s">
        <v>122</v>
      </c>
      <c r="F15" s="81" t="s">
        <v>140</v>
      </c>
      <c r="G15" s="81" t="s">
        <v>132</v>
      </c>
      <c r="H15" s="81">
        <v>3600</v>
      </c>
      <c r="I15" s="81" t="s">
        <v>143</v>
      </c>
      <c r="J15" s="82">
        <v>1171347</v>
      </c>
      <c r="K15" s="88">
        <v>169</v>
      </c>
    </row>
    <row r="16" spans="1:11" ht="12.75">
      <c r="A16" s="89">
        <v>9</v>
      </c>
      <c r="B16" s="79" t="s">
        <v>144</v>
      </c>
      <c r="C16" s="80" t="s">
        <v>145</v>
      </c>
      <c r="D16" s="80" t="s">
        <v>146</v>
      </c>
      <c r="E16" s="81" t="s">
        <v>122</v>
      </c>
      <c r="F16" s="81"/>
      <c r="G16" s="81" t="s">
        <v>127</v>
      </c>
      <c r="H16" s="81" t="s">
        <v>128</v>
      </c>
      <c r="I16" s="81" t="s">
        <v>147</v>
      </c>
      <c r="J16" s="82">
        <v>7066188</v>
      </c>
      <c r="K16" s="90">
        <v>34.75</v>
      </c>
    </row>
    <row r="17" spans="1:11" ht="12.75">
      <c r="A17" s="89">
        <v>10</v>
      </c>
      <c r="B17" s="79" t="s">
        <v>148</v>
      </c>
      <c r="C17" s="80" t="s">
        <v>149</v>
      </c>
      <c r="D17" s="80" t="s">
        <v>150</v>
      </c>
      <c r="E17" s="81" t="s">
        <v>122</v>
      </c>
      <c r="F17" s="81"/>
      <c r="G17" s="81" t="s">
        <v>151</v>
      </c>
      <c r="H17" s="81" t="s">
        <v>152</v>
      </c>
      <c r="I17" s="81" t="s">
        <v>153</v>
      </c>
      <c r="J17" s="82">
        <v>7914077</v>
      </c>
      <c r="K17" s="90">
        <v>59.5</v>
      </c>
    </row>
    <row r="18" spans="1:11" ht="12.75">
      <c r="A18" s="89">
        <v>11</v>
      </c>
      <c r="B18" s="79" t="s">
        <v>154</v>
      </c>
      <c r="C18" s="80" t="s">
        <v>138</v>
      </c>
      <c r="D18" s="80" t="s">
        <v>155</v>
      </c>
      <c r="E18" s="81" t="s">
        <v>122</v>
      </c>
      <c r="F18" s="81" t="s">
        <v>140</v>
      </c>
      <c r="G18" s="81" t="s">
        <v>156</v>
      </c>
      <c r="H18" s="81" t="s">
        <v>157</v>
      </c>
      <c r="I18" s="81" t="s">
        <v>147</v>
      </c>
      <c r="J18" s="82">
        <v>90402</v>
      </c>
      <c r="K18" s="90">
        <v>0</v>
      </c>
    </row>
    <row r="19" spans="1:11" ht="12.75">
      <c r="A19" s="89">
        <v>12</v>
      </c>
      <c r="B19" s="79" t="s">
        <v>154</v>
      </c>
      <c r="C19" s="80" t="s">
        <v>138</v>
      </c>
      <c r="D19" s="80" t="s">
        <v>158</v>
      </c>
      <c r="E19" s="81" t="s">
        <v>122</v>
      </c>
      <c r="F19" s="81" t="s">
        <v>140</v>
      </c>
      <c r="G19" s="81" t="s">
        <v>156</v>
      </c>
      <c r="H19" s="81" t="s">
        <v>157</v>
      </c>
      <c r="I19" s="81" t="s">
        <v>147</v>
      </c>
      <c r="J19" s="82">
        <v>90395</v>
      </c>
      <c r="K19" s="90">
        <v>11.75</v>
      </c>
    </row>
    <row r="20" spans="1:11" ht="12.75">
      <c r="A20" s="89">
        <v>13</v>
      </c>
      <c r="B20" s="79" t="s">
        <v>159</v>
      </c>
      <c r="C20" s="80" t="s">
        <v>160</v>
      </c>
      <c r="D20" s="80" t="s">
        <v>161</v>
      </c>
      <c r="E20" s="81" t="s">
        <v>122</v>
      </c>
      <c r="F20" s="81"/>
      <c r="G20" s="81" t="s">
        <v>162</v>
      </c>
      <c r="H20" s="81" t="s">
        <v>163</v>
      </c>
      <c r="I20" s="81" t="s">
        <v>147</v>
      </c>
      <c r="J20" s="82">
        <v>217606</v>
      </c>
      <c r="K20" s="90">
        <v>170.5</v>
      </c>
    </row>
    <row r="21" spans="1:11" ht="12.75">
      <c r="A21" s="89">
        <v>14</v>
      </c>
      <c r="B21" s="79" t="s">
        <v>164</v>
      </c>
      <c r="C21" s="80" t="s">
        <v>165</v>
      </c>
      <c r="D21" s="80" t="s">
        <v>166</v>
      </c>
      <c r="E21" s="81" t="s">
        <v>122</v>
      </c>
      <c r="F21" s="81"/>
      <c r="G21" s="81" t="s">
        <v>115</v>
      </c>
      <c r="H21" s="81" t="s">
        <v>116</v>
      </c>
      <c r="I21" s="81" t="s">
        <v>147</v>
      </c>
      <c r="J21" s="82">
        <v>118485</v>
      </c>
      <c r="K21" s="90">
        <v>44.3</v>
      </c>
    </row>
    <row r="22" spans="1:11" ht="12.75">
      <c r="A22" s="89">
        <v>15</v>
      </c>
      <c r="B22" s="79" t="s">
        <v>164</v>
      </c>
      <c r="C22" s="80" t="s">
        <v>165</v>
      </c>
      <c r="D22" s="80" t="s">
        <v>166</v>
      </c>
      <c r="E22" s="81" t="s">
        <v>122</v>
      </c>
      <c r="F22" s="81"/>
      <c r="G22" s="81" t="s">
        <v>115</v>
      </c>
      <c r="H22" s="81" t="s">
        <v>116</v>
      </c>
      <c r="I22" s="81" t="s">
        <v>147</v>
      </c>
      <c r="J22" s="82">
        <v>16778831</v>
      </c>
      <c r="K22" s="90">
        <v>118.75</v>
      </c>
    </row>
    <row r="23" spans="1:11" ht="12.75">
      <c r="A23" s="89">
        <v>16</v>
      </c>
      <c r="B23" s="79" t="s">
        <v>167</v>
      </c>
      <c r="C23" s="80" t="s">
        <v>168</v>
      </c>
      <c r="D23" s="80" t="s">
        <v>169</v>
      </c>
      <c r="E23" s="81" t="s">
        <v>122</v>
      </c>
      <c r="F23" s="81" t="s">
        <v>140</v>
      </c>
      <c r="G23" s="81" t="s">
        <v>115</v>
      </c>
      <c r="H23" s="81" t="s">
        <v>170</v>
      </c>
      <c r="I23" s="81" t="s">
        <v>171</v>
      </c>
      <c r="J23" s="82">
        <v>80313429</v>
      </c>
      <c r="K23" s="90">
        <v>195.75</v>
      </c>
    </row>
    <row r="24" spans="1:11" ht="12.75">
      <c r="A24" s="89">
        <v>17</v>
      </c>
      <c r="B24" s="79" t="s">
        <v>167</v>
      </c>
      <c r="C24" s="80" t="s">
        <v>168</v>
      </c>
      <c r="D24" s="80" t="s">
        <v>172</v>
      </c>
      <c r="E24" s="81" t="s">
        <v>122</v>
      </c>
      <c r="F24" s="81" t="s">
        <v>140</v>
      </c>
      <c r="G24" s="81" t="s">
        <v>173</v>
      </c>
      <c r="H24" s="81" t="s">
        <v>174</v>
      </c>
      <c r="I24" s="81" t="s">
        <v>147</v>
      </c>
      <c r="J24" s="82">
        <v>116677</v>
      </c>
      <c r="K24" s="90">
        <v>0</v>
      </c>
    </row>
    <row r="25" spans="1:11" ht="12.75">
      <c r="A25" s="89">
        <v>18</v>
      </c>
      <c r="B25" s="79" t="s">
        <v>167</v>
      </c>
      <c r="C25" s="80" t="s">
        <v>168</v>
      </c>
      <c r="D25" s="80" t="s">
        <v>175</v>
      </c>
      <c r="E25" s="81" t="s">
        <v>122</v>
      </c>
      <c r="F25" s="81" t="s">
        <v>140</v>
      </c>
      <c r="G25" s="81" t="s">
        <v>115</v>
      </c>
      <c r="H25" s="81" t="s">
        <v>170</v>
      </c>
      <c r="I25" s="81" t="s">
        <v>176</v>
      </c>
      <c r="J25" s="82">
        <v>812122679</v>
      </c>
      <c r="K25" s="90">
        <v>712.03</v>
      </c>
    </row>
    <row r="26" spans="1:13" ht="12.75">
      <c r="A26" s="91">
        <v>19</v>
      </c>
      <c r="B26" s="92" t="s">
        <v>167</v>
      </c>
      <c r="C26" s="93" t="s">
        <v>168</v>
      </c>
      <c r="D26" s="93" t="s">
        <v>177</v>
      </c>
      <c r="E26" s="94" t="s">
        <v>122</v>
      </c>
      <c r="F26" s="94" t="s">
        <v>140</v>
      </c>
      <c r="G26" s="94" t="s">
        <v>115</v>
      </c>
      <c r="H26" s="94" t="s">
        <v>170</v>
      </c>
      <c r="I26" s="94" t="s">
        <v>176</v>
      </c>
      <c r="J26" s="95">
        <v>812122693</v>
      </c>
      <c r="K26" s="96">
        <v>364.08</v>
      </c>
      <c r="M26" s="97"/>
    </row>
    <row r="27" spans="1:12" ht="12.75">
      <c r="A27" s="78">
        <v>20</v>
      </c>
      <c r="B27" s="79" t="s">
        <v>178</v>
      </c>
      <c r="C27" s="80" t="s">
        <v>179</v>
      </c>
      <c r="D27" s="80" t="s">
        <v>180</v>
      </c>
      <c r="E27" s="81" t="s">
        <v>122</v>
      </c>
      <c r="F27" s="81"/>
      <c r="G27" s="81" t="s">
        <v>162</v>
      </c>
      <c r="H27" s="81" t="s">
        <v>163</v>
      </c>
      <c r="I27" s="81" t="s">
        <v>181</v>
      </c>
      <c r="J27" s="82">
        <v>585988</v>
      </c>
      <c r="K27" s="83">
        <v>94</v>
      </c>
      <c r="L27" s="65"/>
    </row>
    <row r="28" spans="1:12" ht="25.5">
      <c r="A28" s="78">
        <v>21</v>
      </c>
      <c r="B28" s="79" t="s">
        <v>178</v>
      </c>
      <c r="C28" s="80" t="s">
        <v>179</v>
      </c>
      <c r="D28" s="80" t="s">
        <v>182</v>
      </c>
      <c r="E28" s="81" t="s">
        <v>122</v>
      </c>
      <c r="F28" s="81"/>
      <c r="G28" s="81" t="s">
        <v>183</v>
      </c>
      <c r="H28" s="81" t="s">
        <v>163</v>
      </c>
      <c r="I28" s="81" t="s">
        <v>184</v>
      </c>
      <c r="J28" s="82">
        <v>198363</v>
      </c>
      <c r="K28" s="83">
        <v>0</v>
      </c>
      <c r="L28" s="65"/>
    </row>
    <row r="29" spans="1:12" ht="25.5">
      <c r="A29" s="78">
        <v>22</v>
      </c>
      <c r="B29" s="79" t="s">
        <v>185</v>
      </c>
      <c r="C29" s="80" t="s">
        <v>186</v>
      </c>
      <c r="D29" s="80" t="s">
        <v>187</v>
      </c>
      <c r="E29" s="81" t="s">
        <v>122</v>
      </c>
      <c r="F29" s="81"/>
      <c r="G29" s="81" t="s">
        <v>188</v>
      </c>
      <c r="H29" s="81" t="s">
        <v>189</v>
      </c>
      <c r="I29" s="81" t="s">
        <v>190</v>
      </c>
      <c r="J29" s="82">
        <v>156362</v>
      </c>
      <c r="K29" s="83">
        <v>96</v>
      </c>
      <c r="L29" s="65"/>
    </row>
    <row r="30" spans="1:12" ht="25.5">
      <c r="A30" s="78">
        <v>23</v>
      </c>
      <c r="B30" s="79" t="s">
        <v>185</v>
      </c>
      <c r="C30" s="80" t="s">
        <v>186</v>
      </c>
      <c r="D30" s="80" t="s">
        <v>191</v>
      </c>
      <c r="E30" s="81" t="s">
        <v>122</v>
      </c>
      <c r="F30" s="81"/>
      <c r="G30" s="81" t="s">
        <v>192</v>
      </c>
      <c r="H30" s="81" t="s">
        <v>193</v>
      </c>
      <c r="I30" s="81" t="s">
        <v>190</v>
      </c>
      <c r="J30" s="82">
        <v>156864</v>
      </c>
      <c r="K30" s="83">
        <v>112</v>
      </c>
      <c r="L30" s="65"/>
    </row>
    <row r="31" spans="1:12" ht="25.5">
      <c r="A31" s="78">
        <v>24</v>
      </c>
      <c r="B31" s="79" t="s">
        <v>194</v>
      </c>
      <c r="C31" s="80" t="s">
        <v>186</v>
      </c>
      <c r="D31" s="80" t="s">
        <v>195</v>
      </c>
      <c r="E31" s="81" t="s">
        <v>122</v>
      </c>
      <c r="F31" s="81"/>
      <c r="G31" s="81" t="s">
        <v>192</v>
      </c>
      <c r="H31" s="81" t="s">
        <v>193</v>
      </c>
      <c r="I31" s="81" t="s">
        <v>196</v>
      </c>
      <c r="J31" s="82">
        <v>156128</v>
      </c>
      <c r="K31" s="83">
        <v>101.5</v>
      </c>
      <c r="L31" s="65"/>
    </row>
    <row r="32" spans="1:12" ht="25.5">
      <c r="A32" s="78">
        <v>25</v>
      </c>
      <c r="B32" s="79" t="s">
        <v>194</v>
      </c>
      <c r="C32" s="80" t="s">
        <v>186</v>
      </c>
      <c r="D32" s="80" t="s">
        <v>78</v>
      </c>
      <c r="E32" s="81" t="s">
        <v>122</v>
      </c>
      <c r="F32" s="81"/>
      <c r="G32" s="81" t="s">
        <v>115</v>
      </c>
      <c r="H32" s="81" t="s">
        <v>116</v>
      </c>
      <c r="I32" s="81" t="s">
        <v>190</v>
      </c>
      <c r="J32" s="82">
        <v>156117</v>
      </c>
      <c r="K32" s="83">
        <v>93</v>
      </c>
      <c r="L32" s="65"/>
    </row>
    <row r="33" spans="1:12" ht="38.25">
      <c r="A33" s="78">
        <v>26</v>
      </c>
      <c r="B33" s="79" t="s">
        <v>197</v>
      </c>
      <c r="C33" s="80" t="s">
        <v>198</v>
      </c>
      <c r="D33" s="80" t="s">
        <v>199</v>
      </c>
      <c r="E33" s="81" t="s">
        <v>122</v>
      </c>
      <c r="F33" s="81"/>
      <c r="G33" s="81" t="s">
        <v>115</v>
      </c>
      <c r="H33" s="81" t="s">
        <v>116</v>
      </c>
      <c r="I33" s="81" t="s">
        <v>190</v>
      </c>
      <c r="J33" s="82">
        <v>156972</v>
      </c>
      <c r="K33" s="83">
        <v>0</v>
      </c>
      <c r="L33" s="65"/>
    </row>
    <row r="34" spans="1:12" ht="38.25">
      <c r="A34" s="78">
        <v>27</v>
      </c>
      <c r="B34" s="79" t="s">
        <v>197</v>
      </c>
      <c r="C34" s="80" t="s">
        <v>198</v>
      </c>
      <c r="D34" s="80" t="s">
        <v>199</v>
      </c>
      <c r="E34" s="81" t="s">
        <v>122</v>
      </c>
      <c r="F34" s="81"/>
      <c r="G34" s="81" t="s">
        <v>173</v>
      </c>
      <c r="H34" s="81" t="s">
        <v>200</v>
      </c>
      <c r="I34" s="81" t="s">
        <v>190</v>
      </c>
      <c r="J34" s="82">
        <v>156446</v>
      </c>
      <c r="K34" s="83">
        <v>8.25</v>
      </c>
      <c r="L34" s="65"/>
    </row>
    <row r="35" spans="1:12" ht="25.5">
      <c r="A35" s="78">
        <v>28</v>
      </c>
      <c r="B35" s="79" t="s">
        <v>201</v>
      </c>
      <c r="C35" s="80" t="s">
        <v>202</v>
      </c>
      <c r="D35" s="80" t="s">
        <v>203</v>
      </c>
      <c r="E35" s="81" t="s">
        <v>122</v>
      </c>
      <c r="F35" s="81"/>
      <c r="G35" s="81" t="s">
        <v>173</v>
      </c>
      <c r="H35" s="81" t="s">
        <v>200</v>
      </c>
      <c r="I35" s="81" t="s">
        <v>184</v>
      </c>
      <c r="J35" s="82">
        <v>227021</v>
      </c>
      <c r="K35" s="83">
        <v>0</v>
      </c>
      <c r="L35" s="65"/>
    </row>
    <row r="36" spans="1:12" ht="25.5">
      <c r="A36" s="78">
        <v>29</v>
      </c>
      <c r="B36" s="79" t="s">
        <v>201</v>
      </c>
      <c r="C36" s="80" t="s">
        <v>202</v>
      </c>
      <c r="D36" s="80" t="s">
        <v>203</v>
      </c>
      <c r="E36" s="81" t="s">
        <v>122</v>
      </c>
      <c r="F36" s="81"/>
      <c r="G36" s="81" t="s">
        <v>173</v>
      </c>
      <c r="H36" s="81" t="s">
        <v>200</v>
      </c>
      <c r="I36" s="81" t="s">
        <v>184</v>
      </c>
      <c r="J36" s="82">
        <v>227019</v>
      </c>
      <c r="K36" s="83">
        <v>106.2</v>
      </c>
      <c r="L36" s="65"/>
    </row>
    <row r="37" ht="12.75">
      <c r="M37" s="66"/>
    </row>
    <row r="38" spans="10:13" ht="12.75">
      <c r="J38" s="98" t="s">
        <v>204</v>
      </c>
      <c r="K38" s="99">
        <f>SUM(K8:K36)</f>
        <v>2916.71</v>
      </c>
      <c r="M38" s="66"/>
    </row>
  </sheetData>
  <sheetProtection selectLockedCells="1" selectUnlockedCells="1"/>
  <mergeCells count="16">
    <mergeCell ref="A1:M1"/>
    <mergeCell ref="A2:M2"/>
    <mergeCell ref="A4:A6"/>
    <mergeCell ref="B4:B6"/>
    <mergeCell ref="C4:C6"/>
    <mergeCell ref="D4:D6"/>
    <mergeCell ref="E4:J4"/>
    <mergeCell ref="K4:K6"/>
    <mergeCell ref="L4:L6"/>
    <mergeCell ref="M4:M6"/>
    <mergeCell ref="E5:E6"/>
    <mergeCell ref="F5:F6"/>
    <mergeCell ref="G5:G6"/>
    <mergeCell ref="H5:H6"/>
    <mergeCell ref="I5:I6"/>
    <mergeCell ref="J5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2018-07-17T13:06:34Z</dcterms:created>
  <dcterms:modified xsi:type="dcterms:W3CDTF">2018-07-17T13:06:34Z</dcterms:modified>
  <cp:category/>
  <cp:version/>
  <cp:contentType/>
  <cp:contentStatus/>
</cp:coreProperties>
</file>