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Раскрытие информации 2017-2019\2017\"/>
    </mc:Choice>
  </mc:AlternateContent>
  <bookViews>
    <workbookView xWindow="0" yWindow="0" windowWidth="28800" windowHeight="1243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30" i="1"/>
  <c r="H30" i="1" s="1"/>
  <c r="E30" i="1"/>
  <c r="F30" i="1" s="1"/>
  <c r="G29" i="1"/>
  <c r="H29" i="1" s="1"/>
  <c r="E29" i="1"/>
  <c r="F29" i="1" s="1"/>
  <c r="G28" i="1"/>
  <c r="H28" i="1" s="1"/>
  <c r="F28" i="1"/>
  <c r="H27" i="1"/>
  <c r="G27" i="1"/>
  <c r="E27" i="1"/>
  <c r="F27" i="1" s="1"/>
  <c r="H26" i="1"/>
  <c r="G26" i="1"/>
  <c r="E26" i="1"/>
  <c r="F26" i="1" s="1"/>
  <c r="H25" i="1"/>
  <c r="G25" i="1"/>
  <c r="E25" i="1"/>
  <c r="F25" i="1" s="1"/>
  <c r="H24" i="1"/>
  <c r="G24" i="1"/>
  <c r="E24" i="1"/>
  <c r="F24" i="1" s="1"/>
  <c r="H23" i="1"/>
  <c r="G23" i="1"/>
  <c r="E23" i="1"/>
  <c r="F23" i="1" s="1"/>
  <c r="H22" i="1"/>
  <c r="G22" i="1"/>
  <c r="E22" i="1"/>
  <c r="F22" i="1" s="1"/>
  <c r="H21" i="1"/>
  <c r="G21" i="1"/>
  <c r="E21" i="1"/>
  <c r="F21" i="1" s="1"/>
  <c r="H20" i="1"/>
  <c r="G20" i="1"/>
  <c r="F20" i="1"/>
  <c r="G19" i="1"/>
  <c r="F19" i="1" s="1"/>
  <c r="E19" i="1"/>
  <c r="H19" i="1" l="1"/>
  <c r="G31" i="1"/>
  <c r="H31" i="1" l="1"/>
  <c r="F31" i="1"/>
</calcChain>
</file>

<file path=xl/sharedStrings.xml><?xml version="1.0" encoding="utf-8"?>
<sst xmlns="http://schemas.openxmlformats.org/spreadsheetml/2006/main" count="34" uniqueCount="33">
  <si>
    <t>Форма № 5</t>
  </si>
  <si>
    <t>к приложению 1</t>
  </si>
  <si>
    <t>постановления</t>
  </si>
  <si>
    <t>Региональной службы</t>
  </si>
  <si>
    <t>по тарифам Ростовской области</t>
  </si>
  <si>
    <t>от 30.09.2014 № 54/4</t>
  </si>
  <si>
    <t>ПРИОБРЕТАЕМОЙ В ЦЕЛЯХ КОМПЕНСАЦИИ ПОТЕРЬ</t>
  </si>
  <si>
    <t>за 2017 год</t>
  </si>
  <si>
    <t>Сроки предоставлания: ежеквартально, не позднее 40 календарных дней после отчетного периода</t>
  </si>
  <si>
    <t>Наименование отчитывающейся организации</t>
  </si>
  <si>
    <t>ООО "РемЭнергоТранспорт"</t>
  </si>
  <si>
    <t xml:space="preserve">Почтовый индекс </t>
  </si>
  <si>
    <t>Наименование сетевой организации</t>
  </si>
  <si>
    <t>месяц</t>
  </si>
  <si>
    <t>Предъявлено к оплате за отчетный период</t>
  </si>
  <si>
    <t>Оплачено за предыдущий период без НДС,
руб</t>
  </si>
  <si>
    <t>объем,
тыс кВт*ч</t>
  </si>
  <si>
    <t>тариф,
руб/кВт*ч</t>
  </si>
  <si>
    <t xml:space="preserve">стоимость без НДС,
руб
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</si>
  <si>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</si>
  <si>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</si>
  <si>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</si>
  <si>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</si>
  <si>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</si>
  <si>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</si>
  <si>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</si>
  <si>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</si>
  <si>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</si>
  <si>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</si>
  <si>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</si>
  <si>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</si>
  <si>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</si>
  <si>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СВЕДЕНИЯ ОБ ОБЪЕМАХ ПОКУПКИ (ПРОДАЖИ) ЭЛЕКТРОЭНЕРГИИ,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</si>
</sst>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19" sqref="M19"/>
    </sheetView>
  </sheetViews>
  <sheetFormatPr defaultRowHeight="15" x14ac:dyDescent="0.25"/>
  <cols>
    <col min="3" max="3" width="14.140625" customWidth="1"/>
    <col min="7" max="7" width="11.42578125" customWidth="1"/>
    <col min="8" max="8" width="13.85546875" customWidth="1"/>
  </cols>
  <sheetData>
    <row r="1" spans="1:10" s="1" customFormat="1" ht="12.75" x14ac:dyDescent="0.2">
      <c r="I1" s="17" t="s">
        <v>0</v>
      </c>
      <c r="J1" s="17"/>
    </row>
    <row r="2" spans="1:10" s="1" customFormat="1" ht="12.75" x14ac:dyDescent="0.2">
      <c r="G2" s="2"/>
      <c r="H2" s="17" t="s">
        <v>1</v>
      </c>
      <c r="I2" s="17"/>
      <c r="J2" s="17"/>
    </row>
    <row r="3" spans="1:10" s="1" customFormat="1" ht="12.75" x14ac:dyDescent="0.2">
      <c r="G3" s="2"/>
      <c r="H3" s="17" t="s">
        <v>2</v>
      </c>
      <c r="I3" s="17"/>
      <c r="J3" s="17"/>
    </row>
    <row r="4" spans="1:10" s="1" customFormat="1" ht="12.75" x14ac:dyDescent="0.2">
      <c r="G4" s="2"/>
      <c r="H4" s="17" t="s">
        <v>3</v>
      </c>
      <c r="I4" s="17"/>
      <c r="J4" s="17"/>
    </row>
    <row r="5" spans="1:10" s="1" customFormat="1" ht="12.75" x14ac:dyDescent="0.2">
      <c r="G5" s="17" t="s">
        <v>4</v>
      </c>
      <c r="H5" s="17"/>
      <c r="I5" s="17"/>
      <c r="J5" s="17"/>
    </row>
    <row r="6" spans="1:10" s="1" customFormat="1" ht="12.75" x14ac:dyDescent="0.2">
      <c r="G6" s="2"/>
      <c r="H6" s="17" t="s">
        <v>5</v>
      </c>
      <c r="I6" s="17"/>
      <c r="J6" s="17"/>
    </row>
    <row r="7" spans="1:10" x14ac:dyDescent="0.25">
      <c r="E7" s="3"/>
      <c r="F7" s="3"/>
      <c r="G7" s="3"/>
      <c r="H7" s="3"/>
    </row>
    <row r="8" spans="1:10" x14ac:dyDescent="0.25">
      <c r="B8" s="15" t="s">
        <v>32</v>
      </c>
      <c r="C8" s="15"/>
      <c r="D8" s="15"/>
      <c r="E8" s="15"/>
      <c r="F8" s="15"/>
      <c r="G8" s="15"/>
      <c r="H8" s="15"/>
      <c r="I8" s="15"/>
    </row>
    <row r="9" spans="1:10" x14ac:dyDescent="0.25">
      <c r="B9" s="15" t="s">
        <v>6</v>
      </c>
      <c r="C9" s="15"/>
      <c r="D9" s="15"/>
      <c r="E9" s="15"/>
      <c r="F9" s="15"/>
      <c r="G9" s="15"/>
      <c r="H9" s="15"/>
      <c r="I9" s="15"/>
    </row>
    <row r="10" spans="1:10" ht="15.75" x14ac:dyDescent="0.25">
      <c r="A10" s="4"/>
      <c r="B10" s="4"/>
      <c r="C10" s="4"/>
      <c r="D10" s="16" t="s">
        <v>7</v>
      </c>
      <c r="E10" s="16"/>
      <c r="F10" s="16"/>
      <c r="G10" s="16"/>
      <c r="H10" s="3"/>
    </row>
    <row r="11" spans="1:10" x14ac:dyDescent="0.25">
      <c r="E11" s="3"/>
      <c r="F11" s="3"/>
      <c r="G11" s="3"/>
      <c r="H11" s="3"/>
    </row>
    <row r="12" spans="1:10" s="5" customFormat="1" x14ac:dyDescent="0.25">
      <c r="B12" s="12" t="s">
        <v>8</v>
      </c>
      <c r="C12" s="12"/>
      <c r="D12" s="12"/>
      <c r="E12" s="12"/>
      <c r="F12" s="12"/>
      <c r="G12" s="12"/>
      <c r="H12" s="12"/>
      <c r="I12" s="12"/>
    </row>
    <row r="13" spans="1:10" s="5" customFormat="1" x14ac:dyDescent="0.25">
      <c r="B13" s="12" t="s">
        <v>9</v>
      </c>
      <c r="C13" s="12"/>
      <c r="D13" s="12"/>
      <c r="E13" s="12"/>
      <c r="F13" s="13" t="s">
        <v>10</v>
      </c>
      <c r="G13" s="13"/>
      <c r="H13" s="13"/>
      <c r="I13" s="13"/>
    </row>
    <row r="14" spans="1:10" s="5" customFormat="1" x14ac:dyDescent="0.25">
      <c r="B14" s="12" t="s">
        <v>11</v>
      </c>
      <c r="C14" s="12"/>
      <c r="D14" s="12"/>
      <c r="E14" s="12"/>
      <c r="F14" s="13">
        <v>346720</v>
      </c>
      <c r="G14" s="13"/>
      <c r="H14" s="13"/>
      <c r="I14" s="13"/>
    </row>
    <row r="15" spans="1:10" x14ac:dyDescent="0.25">
      <c r="B15" s="6"/>
      <c r="C15" s="6"/>
      <c r="D15" s="6"/>
      <c r="E15" s="6"/>
      <c r="F15" s="6"/>
      <c r="G15" s="6"/>
      <c r="H15" s="6"/>
      <c r="I15" s="6"/>
    </row>
    <row r="17" spans="3:8" s="7" customFormat="1" ht="12.75" x14ac:dyDescent="0.25">
      <c r="C17" s="14" t="s">
        <v>12</v>
      </c>
      <c r="D17" s="14" t="s">
        <v>13</v>
      </c>
      <c r="E17" s="14" t="s">
        <v>14</v>
      </c>
      <c r="F17" s="14"/>
      <c r="G17" s="14"/>
      <c r="H17" s="14" t="s">
        <v>15</v>
      </c>
    </row>
    <row r="18" spans="3:8" s="7" customFormat="1" ht="51" x14ac:dyDescent="0.25">
      <c r="C18" s="14"/>
      <c r="D18" s="14"/>
      <c r="E18" s="8" t="s">
        <v>16</v>
      </c>
      <c r="F18" s="8" t="s">
        <v>17</v>
      </c>
      <c r="G18" s="8" t="s">
        <v>18</v>
      </c>
      <c r="H18" s="14"/>
    </row>
    <row r="19" spans="3:8" x14ac:dyDescent="0.25">
      <c r="C19" s="11" t="s">
        <v>10</v>
      </c>
      <c r="D19" s="9" t="s">
        <v>19</v>
      </c>
      <c r="E19" s="9">
        <f>19.704+107.643</f>
        <v>127.34700000000001</v>
      </c>
      <c r="F19" s="18">
        <f>+G19/E19/1000</f>
        <v>2.248420064862148</v>
      </c>
      <c r="G19" s="9">
        <f>44302.87+242026.68</f>
        <v>286329.55</v>
      </c>
      <c r="H19" s="9">
        <f>G19</f>
        <v>286329.55</v>
      </c>
    </row>
    <row r="20" spans="3:8" x14ac:dyDescent="0.25">
      <c r="C20" s="11"/>
      <c r="D20" s="9" t="s">
        <v>20</v>
      </c>
      <c r="E20" s="9">
        <v>123</v>
      </c>
      <c r="F20" s="18">
        <f t="shared" ref="F20:F31" si="0">+G20/E20/1000</f>
        <v>3.7131052845528454</v>
      </c>
      <c r="G20" s="9">
        <f>45200.84+411511.11</f>
        <v>456711.94999999995</v>
      </c>
      <c r="H20" s="9">
        <f t="shared" ref="H20:H31" si="1">G20</f>
        <v>456711.94999999995</v>
      </c>
    </row>
    <row r="21" spans="3:8" x14ac:dyDescent="0.25">
      <c r="C21" s="11"/>
      <c r="D21" s="9" t="s">
        <v>21</v>
      </c>
      <c r="E21" s="9">
        <f>15.768+73.374</f>
        <v>89.141999999999996</v>
      </c>
      <c r="F21" s="18">
        <f t="shared" si="0"/>
        <v>2.4439799421148276</v>
      </c>
      <c r="G21" s="9">
        <f>38536.68+179324.58</f>
        <v>217861.25999999998</v>
      </c>
      <c r="H21" s="9">
        <f t="shared" si="1"/>
        <v>217861.25999999998</v>
      </c>
    </row>
    <row r="22" spans="3:8" x14ac:dyDescent="0.25">
      <c r="C22" s="11"/>
      <c r="D22" s="9" t="s">
        <v>22</v>
      </c>
      <c r="E22" s="9">
        <f>16.41+56.786</f>
        <v>73.195999999999998</v>
      </c>
      <c r="F22" s="18">
        <f t="shared" si="0"/>
        <v>2.8233098803213288</v>
      </c>
      <c r="G22" s="9">
        <f>46330.52+160324.47</f>
        <v>206654.99</v>
      </c>
      <c r="H22" s="9">
        <f t="shared" si="1"/>
        <v>206654.99</v>
      </c>
    </row>
    <row r="23" spans="3:8" x14ac:dyDescent="0.25">
      <c r="C23" s="11"/>
      <c r="D23" s="9" t="s">
        <v>23</v>
      </c>
      <c r="E23" s="9">
        <f>18.57+41.993</f>
        <v>60.563000000000002</v>
      </c>
      <c r="F23" s="18">
        <f t="shared" si="0"/>
        <v>2.5418499744068157</v>
      </c>
      <c r="G23" s="9">
        <f>47202.15+106739.91</f>
        <v>153942.06</v>
      </c>
      <c r="H23" s="9">
        <f t="shared" si="1"/>
        <v>153942.06</v>
      </c>
    </row>
    <row r="24" spans="3:8" x14ac:dyDescent="0.25">
      <c r="C24" s="11"/>
      <c r="D24" s="9" t="s">
        <v>24</v>
      </c>
      <c r="E24" s="9">
        <f>26.274+29.716</f>
        <v>55.99</v>
      </c>
      <c r="F24" s="18">
        <f t="shared" si="0"/>
        <v>2.433170030362565</v>
      </c>
      <c r="G24" s="9">
        <f>63929.11+72304.08</f>
        <v>136233.19</v>
      </c>
      <c r="H24" s="9">
        <f t="shared" si="1"/>
        <v>136233.19</v>
      </c>
    </row>
    <row r="25" spans="3:8" x14ac:dyDescent="0.25">
      <c r="C25" s="11"/>
      <c r="D25" s="9" t="s">
        <v>25</v>
      </c>
      <c r="E25" s="9">
        <f>29.559+40.685</f>
        <v>70.244</v>
      </c>
      <c r="F25" s="18">
        <f t="shared" si="0"/>
        <v>2.9273300210694151</v>
      </c>
      <c r="G25" s="9">
        <f>86528.95+119098.42</f>
        <v>205627.37</v>
      </c>
      <c r="H25" s="9">
        <f t="shared" si="1"/>
        <v>205627.37</v>
      </c>
    </row>
    <row r="26" spans="3:8" x14ac:dyDescent="0.25">
      <c r="C26" s="11"/>
      <c r="D26" s="9" t="s">
        <v>26</v>
      </c>
      <c r="E26" s="9">
        <f>29.46+54.916</f>
        <v>84.376000000000005</v>
      </c>
      <c r="F26" s="18">
        <f t="shared" si="0"/>
        <v>2.9566310325210958</v>
      </c>
      <c r="G26" s="9">
        <f>86856.93+162611.77</f>
        <v>249468.69999999998</v>
      </c>
      <c r="H26" s="9">
        <f t="shared" si="1"/>
        <v>249468.69999999998</v>
      </c>
    </row>
    <row r="27" spans="3:8" x14ac:dyDescent="0.25">
      <c r="C27" s="11"/>
      <c r="D27" s="9" t="s">
        <v>27</v>
      </c>
      <c r="E27" s="9">
        <f>22.78+58.213</f>
        <v>80.992999999999995</v>
      </c>
      <c r="F27" s="18">
        <f t="shared" si="0"/>
        <v>3.0525670119639972</v>
      </c>
      <c r="G27" s="9">
        <f>69477.92+177758.64</f>
        <v>247236.56</v>
      </c>
      <c r="H27" s="9">
        <f t="shared" si="1"/>
        <v>247236.56</v>
      </c>
    </row>
    <row r="28" spans="3:8" x14ac:dyDescent="0.25">
      <c r="C28" s="11"/>
      <c r="D28" s="9" t="s">
        <v>28</v>
      </c>
      <c r="E28" s="9">
        <v>114.42700000000001</v>
      </c>
      <c r="F28" s="18">
        <f t="shared" si="0"/>
        <v>3.2726200984033484</v>
      </c>
      <c r="G28" s="9">
        <f>77692.84+296783.26</f>
        <v>374476.1</v>
      </c>
      <c r="H28" s="9">
        <f t="shared" si="1"/>
        <v>374476.1</v>
      </c>
    </row>
    <row r="29" spans="3:8" x14ac:dyDescent="0.25">
      <c r="C29" s="11"/>
      <c r="D29" s="9" t="s">
        <v>29</v>
      </c>
      <c r="E29" s="9">
        <f>24.47+117.97</f>
        <v>142.44</v>
      </c>
      <c r="F29" s="18">
        <f t="shared" si="0"/>
        <v>3.3071267902274646</v>
      </c>
      <c r="G29" s="9">
        <f>78698.94+392368.2</f>
        <v>471067.14</v>
      </c>
      <c r="H29" s="9">
        <f t="shared" si="1"/>
        <v>471067.14</v>
      </c>
    </row>
    <row r="30" spans="3:8" x14ac:dyDescent="0.25">
      <c r="C30" s="11"/>
      <c r="D30" s="9" t="s">
        <v>30</v>
      </c>
      <c r="E30" s="9">
        <f>24.313+149.534</f>
        <v>173.84699999999998</v>
      </c>
      <c r="F30" s="18">
        <f t="shared" si="0"/>
        <v>3.0570954920130924</v>
      </c>
      <c r="G30" s="9">
        <f>73666+457800.88</f>
        <v>531466.88</v>
      </c>
      <c r="H30" s="9">
        <f t="shared" si="1"/>
        <v>531466.88</v>
      </c>
    </row>
    <row r="31" spans="3:8" ht="15.75" x14ac:dyDescent="0.25">
      <c r="C31" s="11"/>
      <c r="D31" s="10" t="s">
        <v>31</v>
      </c>
      <c r="E31" s="10">
        <f>SUM(E19:E30)</f>
        <v>1195.5650000000001</v>
      </c>
      <c r="F31" s="10">
        <f t="shared" si="0"/>
        <v>2.9584972377076948</v>
      </c>
      <c r="G31" s="10">
        <f>SUM(G19:G30)</f>
        <v>3537075.75</v>
      </c>
      <c r="H31" s="10">
        <f t="shared" si="1"/>
        <v>3537075.75</v>
      </c>
    </row>
  </sheetData>
  <mergeCells count="19">
    <mergeCell ref="H6:J6"/>
    <mergeCell ref="I1:J1"/>
    <mergeCell ref="H2:J2"/>
    <mergeCell ref="H3:J3"/>
    <mergeCell ref="H4:J4"/>
    <mergeCell ref="G5:J5"/>
    <mergeCell ref="B8:I8"/>
    <mergeCell ref="B9:I9"/>
    <mergeCell ref="D10:G10"/>
    <mergeCell ref="B12:I12"/>
    <mergeCell ref="B13:E13"/>
    <mergeCell ref="F13:I13"/>
    <mergeCell ref="C19:C31"/>
    <mergeCell ref="B14:E14"/>
    <mergeCell ref="F14:I14"/>
    <mergeCell ref="C17:C18"/>
    <mergeCell ref="D17:D18"/>
    <mergeCell ref="E17:G17"/>
    <mergeCell ref="H17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2018-07-17T11:23:02Z</dcterms:created>
  <dcterms:modified xsi:type="dcterms:W3CDTF">2018-08-09T09:09:18Z</dcterms:modified>
</cp:coreProperties>
</file>