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3855" activeTab="0"/>
  </bookViews>
  <sheets>
    <sheet name="2018_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<sst xmlns="http://schemas.openxmlformats.org/spreadsheetml/2006/main" count="45" uniqueCount="45">
  <si>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</t>
  </si>
  <si>
    <t>Форма отчёт о выполнении плана потерь электроэнергии  РЭТ</t>
  </si>
  <si>
    <t>№ п/п</t>
  </si>
  <si>
    <t>Наименование</t>
  </si>
  <si>
    <t>Всего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</si>
  <si>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</si>
  <si>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</si>
  <si>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</si>
  <si>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</si>
  <si>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</si>
  <si>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</si>
  <si>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</si>
  <si>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</si>
  <si>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</si>
  <si>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</si>
  <si>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</si>
  <si>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Приём в сеть РЭТ по территории, т.кВтч</t>
  </si>
  <si>
    <t>Отпуск эл эн. беспотерным потребителям ЭСК  10-6кВ, т.кВтч</t>
  </si>
  <si>
    <t>Приём эл.эн в потерную сеть 6-10-0,4 кВ для потребителей ЭСК  , т.кВтч</t>
  </si>
  <si>
    <t>Технические (расчетные) потери в сети 10-6 кВ, т.кВтч</t>
  </si>
  <si>
    <t>Отпуск эл.эн. потребителям ЭСК  на напряжении 0,4кВ с шин ТП РЭТ, т.кВтч</t>
  </si>
  <si>
    <t>Отпуск эл эн. в потерную сеть 0,4 кВ, т.кВтч</t>
  </si>
  <si>
    <t>Технические (расчетные) потери в сети 0,4 кВ, т.кВтч</t>
  </si>
  <si>
    <t>Технические потери (расчётные) в сети 0,4 кВ, в % к отпуску в сеть 0,4кВ</t>
  </si>
  <si>
    <t>Технические потери в сети 10-6-0,4 кВ, тыс.кВтч</t>
  </si>
  <si>
    <t xml:space="preserve">          то же в % к приёму территории РЭТ</t>
  </si>
  <si>
    <t xml:space="preserve">                       то же в % к потерному потреблению 10-6-0,4 кВ РЭТ</t>
  </si>
  <si>
    <t>Отдано для реализации потерным потребителям ЭСК РЭТ  0,4 кВ, т.кВтч</t>
  </si>
  <si>
    <t>Реализовано потерными потребителями ЭСК РЭТ  0,4кВ, т.кВтч</t>
  </si>
  <si>
    <t>Нетехнические потери 0,4кВ, т.кВтч</t>
  </si>
  <si>
    <t xml:space="preserve">           то же в % к приёму территории РЭТ</t>
  </si>
  <si>
    <t xml:space="preserve">                        то же в % к потерному потреблению 10-6-0,4 кВ РЭТ</t>
  </si>
  <si>
    <t>Потери в сети 10-6-0,4 кВ, тыс.кВтч (технические + нетехнические)</t>
  </si>
  <si>
    <t xml:space="preserve">         то же в % к потерному потреблению 10-6-0,4 кВ РЭТ</t>
  </si>
  <si>
    <t>Отпуск эл.эн. потребителям по территории , т.кВтч</t>
  </si>
  <si>
    <t>Потери в РЭТ, всего, т.кВтч</t>
  </si>
  <si>
    <t xml:space="preserve">             то же в % к приёму территории РЭТ</t>
  </si>
  <si>
    <t>Плановые потери в % к приёму в РЭТ по территории</t>
  </si>
  <si>
    <t>Плановые технические потери в сети 10-6-0,4кВ в % к потерному потреблению</t>
  </si>
  <si>
    <t>Плановые  потери в сети 0,4кВ в %</t>
  </si>
  <si>
    <t>Отклонение (к территории)</t>
  </si>
  <si>
    <t>"+" - перерасход;  "-" - экономия</t>
  </si>
  <si>
    <t>Отклонение (в потерной сети)</t>
  </si>
  <si>
    <t>Май</t>
  </si>
  <si>
    <t>Отчёт о выполнении плана потерь электроэнергии РЭТ за 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</si>
</sst>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 &quot;#,##0.000&quot;    &quot;;&quot;-&quot;#,##0.000&quot;    &quot;;&quot; -&quot;#&quot;    &quot;;&quot; &quot;@&quot; &quot;"/>
    <numFmt numFmtId="175" formatCode="&quot; &quot;#,##0&quot;    &quot;;&quot;-&quot;#,##0&quot;    &quot;;&quot; -&quot;#&quot;    &quot;;&quot; &quot;@&quot; &quot;"/>
    <numFmt numFmtId="176" formatCode="#,##0.0"/>
    <numFmt numFmtId="177" formatCode="&quot; &quot;#,##0.00&quot; &quot;;&quot; (&quot;#,##0.00&quot;)&quot;;&quot; -&quot;#&quot; &quot;;&quot; &quot;@&quot; &quot;"/>
    <numFmt numFmtId="178" formatCode="#,##0.00&quot; &quot;[$€-407];[Red]&quot;-&quot;#,##0.00&quot; &quot;[$€-407]"/>
  </numFmts>
  <fonts count="65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 CYR"/>
      <family val="0"/>
    </font>
    <font>
      <b/>
      <sz val="12"/>
      <color rgb="FF000000"/>
      <name val="Times New Roman CYR"/>
      <family val="0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3333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/>
    </xf>
    <xf numFmtId="178" fontId="37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4" fillId="0" borderId="0" xfId="57" applyFont="1" applyFill="1" applyAlignment="1">
      <alignment/>
    </xf>
    <xf numFmtId="0" fontId="55" fillId="0" borderId="0" xfId="57" applyFont="1" applyFill="1" applyAlignment="1">
      <alignment horizontal="left" vertical="center"/>
    </xf>
    <xf numFmtId="0" fontId="55" fillId="0" borderId="0" xfId="57" applyFont="1" applyFill="1" applyAlignment="1" applyProtection="1">
      <alignment horizontal="left" vertical="center"/>
      <protection locked="0"/>
    </xf>
    <xf numFmtId="0" fontId="56" fillId="0" borderId="0" xfId="57" applyFont="1" applyFill="1" applyAlignment="1" applyProtection="1">
      <alignment horizontal="left" vertical="center"/>
      <protection locked="0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6" fillId="0" borderId="0" xfId="57" applyFont="1" applyFill="1" applyAlignment="1" applyProtection="1">
      <alignment horizontal="center" vertical="center"/>
      <protection locked="0"/>
    </xf>
    <xf numFmtId="0" fontId="57" fillId="0" borderId="0" xfId="57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5" fillId="0" borderId="10" xfId="57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0" fillId="33" borderId="10" xfId="57" applyFont="1" applyFill="1" applyBorder="1" applyAlignment="1">
      <alignment horizontal="center" vertical="center" wrapText="1"/>
    </xf>
    <xf numFmtId="0" fontId="60" fillId="0" borderId="10" xfId="57" applyFont="1" applyFill="1" applyBorder="1" applyAlignment="1">
      <alignment horizontal="left" vertical="center" wrapText="1"/>
    </xf>
    <xf numFmtId="172" fontId="60" fillId="0" borderId="10" xfId="57" applyNumberFormat="1" applyFont="1" applyFill="1" applyBorder="1" applyAlignment="1">
      <alignment horizontal="center" vertical="center" wrapText="1"/>
    </xf>
    <xf numFmtId="172" fontId="57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57" applyFont="1" applyFill="1" applyBorder="1" applyAlignment="1">
      <alignment horizontal="center" vertical="center" wrapText="1"/>
    </xf>
    <xf numFmtId="0" fontId="60" fillId="0" borderId="10" xfId="58" applyFont="1" applyFill="1" applyBorder="1" applyAlignment="1">
      <alignment horizontal="left" vertical="center" wrapText="1"/>
    </xf>
    <xf numFmtId="172" fontId="55" fillId="0" borderId="10" xfId="57" applyNumberFormat="1" applyFont="1" applyFill="1" applyBorder="1" applyAlignment="1">
      <alignment horizontal="center" vertical="center" wrapText="1"/>
    </xf>
    <xf numFmtId="172" fontId="57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60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57" fillId="0" borderId="10" xfId="57" applyNumberFormat="1" applyFont="1" applyFill="1" applyBorder="1" applyAlignment="1" applyProtection="1">
      <alignment horizontal="center" vertical="center" wrapText="1"/>
      <protection locked="0"/>
    </xf>
    <xf numFmtId="172" fontId="57" fillId="33" borderId="10" xfId="57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/>
    </xf>
    <xf numFmtId="4" fontId="60" fillId="0" borderId="10" xfId="57" applyNumberFormat="1" applyFont="1" applyFill="1" applyBorder="1" applyAlignment="1">
      <alignment horizontal="center" vertical="center" wrapText="1"/>
    </xf>
    <xf numFmtId="4" fontId="57" fillId="0" borderId="10" xfId="57" applyNumberFormat="1" applyFont="1" applyFill="1" applyBorder="1" applyAlignment="1">
      <alignment horizontal="center" vertical="center" wrapText="1"/>
    </xf>
    <xf numFmtId="172" fontId="57" fillId="0" borderId="10" xfId="57" applyNumberFormat="1" applyFont="1" applyFill="1" applyBorder="1" applyAlignment="1">
      <alignment horizontal="center" vertical="center" wrapText="1"/>
    </xf>
    <xf numFmtId="4" fontId="61" fillId="33" borderId="10" xfId="57" applyNumberFormat="1" applyFont="1" applyFill="1" applyBorder="1" applyAlignment="1">
      <alignment horizontal="center" vertical="center" wrapText="1"/>
    </xf>
    <xf numFmtId="4" fontId="62" fillId="33" borderId="10" xfId="57" applyNumberFormat="1" applyFont="1" applyFill="1" applyBorder="1" applyAlignment="1">
      <alignment horizontal="center" vertical="center" wrapText="1"/>
    </xf>
    <xf numFmtId="172" fontId="55" fillId="33" borderId="10" xfId="57" applyNumberFormat="1" applyFont="1" applyFill="1" applyBorder="1" applyAlignment="1">
      <alignment horizontal="center" vertical="center" wrapText="1"/>
    </xf>
    <xf numFmtId="2" fontId="63" fillId="33" borderId="10" xfId="57" applyNumberFormat="1" applyFont="1" applyFill="1" applyBorder="1" applyAlignment="1">
      <alignment horizontal="center" vertical="center" wrapText="1"/>
    </xf>
    <xf numFmtId="172" fontId="64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57" applyFont="1" applyFill="1" applyAlignment="1">
      <alignment horizontal="center" vertical="center" wrapText="1"/>
    </xf>
    <xf numFmtId="0" fontId="60" fillId="0" borderId="0" xfId="58" applyFont="1" applyFill="1" applyAlignment="1">
      <alignment horizontal="center" vertical="center" wrapText="1"/>
    </xf>
    <xf numFmtId="2" fontId="60" fillId="0" borderId="0" xfId="58" applyNumberFormat="1" applyFont="1" applyFill="1" applyAlignment="1" applyProtection="1">
      <alignment horizontal="center" vertical="center" wrapText="1"/>
      <protection locked="0"/>
    </xf>
    <xf numFmtId="2" fontId="54" fillId="0" borderId="0" xfId="58" applyNumberFormat="1" applyFont="1" applyFill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3" fontId="60" fillId="0" borderId="0" xfId="58" applyNumberFormat="1" applyFont="1" applyFill="1" applyAlignment="1" applyProtection="1">
      <alignment horizontal="center" vertical="center" wrapText="1"/>
      <protection locked="0"/>
    </xf>
    <xf numFmtId="174" fontId="54" fillId="0" borderId="0" xfId="33" applyNumberFormat="1" applyFont="1" applyFill="1" applyAlignment="1" applyProtection="1">
      <alignment horizontal="center" vertical="center" wrapText="1"/>
      <protection locked="0"/>
    </xf>
    <xf numFmtId="176" fontId="60" fillId="0" borderId="0" xfId="57" applyNumberFormat="1" applyFont="1" applyFill="1" applyAlignment="1" applyProtection="1">
      <alignment horizontal="center" vertical="center" wrapText="1"/>
      <protection locked="0"/>
    </xf>
    <xf numFmtId="176" fontId="54" fillId="0" borderId="0" xfId="57" applyNumberFormat="1" applyFont="1" applyFill="1" applyAlignment="1" applyProtection="1">
      <alignment horizontal="center" vertical="center" wrapText="1"/>
      <protection locked="0"/>
    </xf>
    <xf numFmtId="0" fontId="54" fillId="0" borderId="0" xfId="57" applyFont="1" applyFill="1" applyAlignment="1">
      <alignment horizontal="center" vertical="center" wrapText="1"/>
    </xf>
    <xf numFmtId="172" fontId="54" fillId="0" borderId="0" xfId="57" applyNumberFormat="1" applyFont="1" applyFill="1" applyAlignment="1">
      <alignment horizontal="center" vertical="center" wrapText="1"/>
    </xf>
    <xf numFmtId="0" fontId="54" fillId="0" borderId="0" xfId="57" applyFont="1" applyFill="1" applyAlignment="1">
      <alignment horizontal="left" wrapText="1"/>
    </xf>
    <xf numFmtId="0" fontId="54" fillId="0" borderId="0" xfId="57" applyFont="1" applyFill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08 РБ июнь_СВОД и ОТЧЕТ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="91" zoomScaleNormal="91" zoomScalePageLayoutView="0" workbookViewId="0" topLeftCell="A1">
      <selection activeCell="W8" sqref="W8"/>
    </sheetView>
  </sheetViews>
  <sheetFormatPr defaultColWidth="8.50390625" defaultRowHeight="14.25"/>
  <cols>
    <col min="1" max="1" width="4.125" style="1" customWidth="1"/>
    <col min="2" max="2" width="65.375" style="1" customWidth="1"/>
    <col min="3" max="3" width="14.375" style="1" customWidth="1"/>
    <col min="4" max="4" width="15.375" style="1" customWidth="1"/>
    <col min="5" max="5" width="12.375" style="1" customWidth="1"/>
    <col min="6" max="7" width="11.875" style="1" hidden="1" customWidth="1"/>
    <col min="8" max="8" width="12.125" style="1" hidden="1" customWidth="1"/>
    <col min="9" max="9" width="11.75390625" style="1" hidden="1" customWidth="1"/>
    <col min="10" max="10" width="12.875" style="1" hidden="1" customWidth="1"/>
    <col min="11" max="11" width="12.25390625" style="5" hidden="1" customWidth="1"/>
    <col min="12" max="12" width="11.875" style="6" hidden="1" customWidth="1"/>
    <col min="13" max="13" width="12.00390625" style="6" hidden="1" customWidth="1"/>
    <col min="14" max="14" width="10.75390625" style="6" hidden="1" customWidth="1"/>
    <col min="15" max="15" width="11.625" style="6" hidden="1" customWidth="1"/>
    <col min="16" max="16" width="13.125" style="6" customWidth="1"/>
    <col min="17" max="41" width="8.50390625" style="6" customWidth="1"/>
    <col min="42" max="16384" width="8.50390625" style="5" customWidth="1"/>
  </cols>
  <sheetData>
    <row r="1" spans="1:18" ht="28.5" customHeight="1">
      <c r="A1" s="1" t="s">
        <v>0</v>
      </c>
      <c r="B1" s="2" t="s">
        <v>44</v>
      </c>
      <c r="C1" s="2"/>
      <c r="D1" s="3"/>
      <c r="E1" s="2"/>
      <c r="F1" s="4"/>
      <c r="G1" s="4"/>
      <c r="H1" s="47"/>
      <c r="P1" s="48" t="s">
        <v>1</v>
      </c>
      <c r="Q1" s="48"/>
      <c r="R1" s="48"/>
    </row>
    <row r="2" spans="1:41" s="9" customFormat="1" ht="15.75">
      <c r="A2"/>
      <c r="B2"/>
      <c r="C2"/>
      <c r="D2"/>
      <c r="E2"/>
      <c r="F2"/>
      <c r="G2" s="7"/>
      <c r="H2" s="4"/>
      <c r="I2" s="8"/>
      <c r="J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15" ht="54.7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43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</row>
    <row r="4" spans="1:15" ht="24" customHeight="1">
      <c r="A4" s="15">
        <v>1</v>
      </c>
      <c r="B4" s="16" t="s">
        <v>16</v>
      </c>
      <c r="C4" s="17">
        <f>SUM(D4:O4)</f>
        <v>4380.893</v>
      </c>
      <c r="D4" s="18">
        <v>2030.057</v>
      </c>
      <c r="E4" s="18">
        <v>2350.836</v>
      </c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31.5" customHeight="1">
      <c r="A5" s="19">
        <f aca="true" t="shared" si="0" ref="A5:A27">A4+1</f>
        <v>2</v>
      </c>
      <c r="B5" s="16" t="s">
        <v>17</v>
      </c>
      <c r="C5" s="17">
        <f>SUM(D5:O5)</f>
        <v>0</v>
      </c>
      <c r="D5" s="18">
        <v>0</v>
      </c>
      <c r="E5" s="18"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32.25" customHeight="1">
      <c r="A6" s="19">
        <f t="shared" si="0"/>
        <v>3</v>
      </c>
      <c r="B6" s="20" t="s">
        <v>18</v>
      </c>
      <c r="C6" s="21">
        <f aca="true" t="shared" si="1" ref="C6:O6">C4-C5</f>
        <v>4380.893</v>
      </c>
      <c r="D6" s="21">
        <f t="shared" si="1"/>
        <v>2030.057</v>
      </c>
      <c r="E6" s="21">
        <f t="shared" si="1"/>
        <v>2350.836</v>
      </c>
      <c r="F6" s="21">
        <f>F4-F5</f>
        <v>0</v>
      </c>
      <c r="G6" s="21">
        <f>G4-G5</f>
        <v>0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1">
        <f t="shared" si="1"/>
        <v>0</v>
      </c>
      <c r="M6" s="21">
        <f t="shared" si="1"/>
        <v>0</v>
      </c>
      <c r="N6" s="21">
        <f t="shared" si="1"/>
        <v>0</v>
      </c>
      <c r="O6" s="21">
        <f t="shared" si="1"/>
        <v>0</v>
      </c>
    </row>
    <row r="7" spans="1:15" ht="21.75" customHeight="1">
      <c r="A7" s="19">
        <f t="shared" si="0"/>
        <v>4</v>
      </c>
      <c r="B7" s="16" t="s">
        <v>19</v>
      </c>
      <c r="C7" s="17">
        <f>SUM(D7:O7)</f>
        <v>123.185</v>
      </c>
      <c r="D7" s="18">
        <v>61.791</v>
      </c>
      <c r="E7" s="18">
        <v>61.394</v>
      </c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32.25" customHeight="1">
      <c r="A8" s="19">
        <f t="shared" si="0"/>
        <v>5</v>
      </c>
      <c r="B8" s="16" t="s">
        <v>20</v>
      </c>
      <c r="C8" s="17">
        <f>SUM(D8:O8)</f>
        <v>2171.316</v>
      </c>
      <c r="D8" s="18">
        <v>864.393</v>
      </c>
      <c r="E8" s="18">
        <v>1306.923</v>
      </c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21.75" customHeight="1">
      <c r="A9" s="19">
        <f t="shared" si="0"/>
        <v>6</v>
      </c>
      <c r="B9" s="16" t="s">
        <v>21</v>
      </c>
      <c r="C9" s="17">
        <f aca="true" t="shared" si="2" ref="C9:O9">C6-C7-C8</f>
        <v>2086.392</v>
      </c>
      <c r="D9" s="17">
        <f>D6-D7-D8</f>
        <v>1103.873</v>
      </c>
      <c r="E9" s="17">
        <f>E6-E7-E8</f>
        <v>982.519</v>
      </c>
      <c r="F9" s="17">
        <f t="shared" si="2"/>
        <v>0</v>
      </c>
      <c r="G9" s="17">
        <f>G6-G7-G8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</row>
    <row r="10" spans="1:15" ht="23.25" customHeight="1">
      <c r="A10" s="19">
        <f t="shared" si="0"/>
        <v>7</v>
      </c>
      <c r="B10" s="16" t="s">
        <v>22</v>
      </c>
      <c r="C10" s="17">
        <f>SUM(D10:O10)</f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ht="35.25" customHeight="1">
      <c r="A11" s="19">
        <f t="shared" si="0"/>
        <v>8</v>
      </c>
      <c r="B11" s="16" t="s">
        <v>23</v>
      </c>
      <c r="C11" s="23">
        <f>C10/C9*100</f>
        <v>0</v>
      </c>
      <c r="D11" s="24">
        <f>D10/D9*100</f>
        <v>0</v>
      </c>
      <c r="E11" s="24">
        <v>0</v>
      </c>
      <c r="F11" s="24" t="e">
        <f aca="true" t="shared" si="3" ref="F11:O11">F10/F9*100</f>
        <v>#DIV/0!</v>
      </c>
      <c r="G11" s="24" t="e">
        <f t="shared" si="3"/>
        <v>#DIV/0!</v>
      </c>
      <c r="H11" s="24" t="e">
        <f t="shared" si="3"/>
        <v>#DIV/0!</v>
      </c>
      <c r="I11" s="24" t="e">
        <f t="shared" si="3"/>
        <v>#DIV/0!</v>
      </c>
      <c r="J11" s="24" t="e">
        <f t="shared" si="3"/>
        <v>#DIV/0!</v>
      </c>
      <c r="K11" s="24" t="e">
        <f t="shared" si="3"/>
        <v>#DIV/0!</v>
      </c>
      <c r="L11" s="24">
        <v>0</v>
      </c>
      <c r="M11" s="24" t="e">
        <f t="shared" si="3"/>
        <v>#DIV/0!</v>
      </c>
      <c r="N11" s="24" t="e">
        <f t="shared" si="3"/>
        <v>#DIV/0!</v>
      </c>
      <c r="O11" s="24" t="e">
        <f t="shared" si="3"/>
        <v>#DIV/0!</v>
      </c>
    </row>
    <row r="12" spans="1:41" s="26" customFormat="1" ht="21.75" customHeight="1">
      <c r="A12" s="19">
        <f t="shared" si="0"/>
        <v>9</v>
      </c>
      <c r="B12" s="16" t="s">
        <v>24</v>
      </c>
      <c r="C12" s="17">
        <f>C10+C7</f>
        <v>123.185</v>
      </c>
      <c r="D12" s="25">
        <f>D10+D7</f>
        <v>61.791</v>
      </c>
      <c r="E12" s="25">
        <f aca="true" t="shared" si="4" ref="E12:O12">E7+E10</f>
        <v>61.394</v>
      </c>
      <c r="F12" s="25">
        <f t="shared" si="4"/>
        <v>0</v>
      </c>
      <c r="G12" s="25">
        <f t="shared" si="4"/>
        <v>0</v>
      </c>
      <c r="H12" s="25">
        <f t="shared" si="4"/>
        <v>0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0</v>
      </c>
      <c r="M12" s="25">
        <f t="shared" si="4"/>
        <v>0</v>
      </c>
      <c r="N12" s="25">
        <f t="shared" si="4"/>
        <v>0</v>
      </c>
      <c r="O12" s="25">
        <f t="shared" si="4"/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15" ht="21" customHeight="1">
      <c r="A13" s="19">
        <f t="shared" si="0"/>
        <v>10</v>
      </c>
      <c r="B13" s="19" t="s">
        <v>25</v>
      </c>
      <c r="C13" s="27">
        <f aca="true" t="shared" si="5" ref="C13:O13">C12/C4*100</f>
        <v>2.811869634798202</v>
      </c>
      <c r="D13" s="28">
        <f>D12/D4*100</f>
        <v>3.0438061591374033</v>
      </c>
      <c r="E13" s="28">
        <f t="shared" si="5"/>
        <v>2.6115815820414525</v>
      </c>
      <c r="F13" s="28" t="e">
        <f t="shared" si="5"/>
        <v>#DIV/0!</v>
      </c>
      <c r="G13" s="28" t="e">
        <f t="shared" si="5"/>
        <v>#DIV/0!</v>
      </c>
      <c r="H13" s="28" t="e">
        <f t="shared" si="5"/>
        <v>#DIV/0!</v>
      </c>
      <c r="I13" s="28" t="e">
        <f t="shared" si="5"/>
        <v>#DIV/0!</v>
      </c>
      <c r="J13" s="28" t="e">
        <f t="shared" si="5"/>
        <v>#DIV/0!</v>
      </c>
      <c r="K13" s="28" t="e">
        <f t="shared" si="5"/>
        <v>#DIV/0!</v>
      </c>
      <c r="L13" s="28" t="e">
        <f t="shared" si="5"/>
        <v>#DIV/0!</v>
      </c>
      <c r="M13" s="28" t="e">
        <f t="shared" si="5"/>
        <v>#DIV/0!</v>
      </c>
      <c r="N13" s="28" t="e">
        <f t="shared" si="5"/>
        <v>#DIV/0!</v>
      </c>
      <c r="O13" s="28" t="e">
        <f t="shared" si="5"/>
        <v>#DIV/0!</v>
      </c>
    </row>
    <row r="14" spans="1:15" ht="30.75" customHeight="1">
      <c r="A14" s="19">
        <f t="shared" si="0"/>
        <v>11</v>
      </c>
      <c r="B14" s="19" t="s">
        <v>26</v>
      </c>
      <c r="C14" s="27">
        <f aca="true" t="shared" si="6" ref="C14:O14">C12/C6*100</f>
        <v>2.811869634798202</v>
      </c>
      <c r="D14" s="28">
        <f>D12/D6*100</f>
        <v>3.0438061591374033</v>
      </c>
      <c r="E14" s="28">
        <f t="shared" si="6"/>
        <v>2.6115815820414525</v>
      </c>
      <c r="F14" s="28" t="e">
        <f t="shared" si="6"/>
        <v>#DIV/0!</v>
      </c>
      <c r="G14" s="28" t="e">
        <f t="shared" si="6"/>
        <v>#DIV/0!</v>
      </c>
      <c r="H14" s="28" t="e">
        <f t="shared" si="6"/>
        <v>#DIV/0!</v>
      </c>
      <c r="I14" s="28" t="e">
        <f t="shared" si="6"/>
        <v>#DIV/0!</v>
      </c>
      <c r="J14" s="28" t="e">
        <f t="shared" si="6"/>
        <v>#DIV/0!</v>
      </c>
      <c r="K14" s="28" t="e">
        <f t="shared" si="6"/>
        <v>#DIV/0!</v>
      </c>
      <c r="L14" s="28" t="e">
        <f t="shared" si="6"/>
        <v>#DIV/0!</v>
      </c>
      <c r="M14" s="28" t="e">
        <f t="shared" si="6"/>
        <v>#DIV/0!</v>
      </c>
      <c r="N14" s="28" t="e">
        <f t="shared" si="6"/>
        <v>#DIV/0!</v>
      </c>
      <c r="O14" s="28" t="e">
        <f t="shared" si="6"/>
        <v>#DIV/0!</v>
      </c>
    </row>
    <row r="15" spans="1:15" ht="35.25" customHeight="1">
      <c r="A15" s="19">
        <f t="shared" si="0"/>
        <v>12</v>
      </c>
      <c r="B15" s="16" t="s">
        <v>27</v>
      </c>
      <c r="C15" s="17">
        <f aca="true" t="shared" si="7" ref="C15:O15">C9-C10</f>
        <v>2086.392</v>
      </c>
      <c r="D15" s="29">
        <f>D9-D10</f>
        <v>1103.873</v>
      </c>
      <c r="E15" s="29">
        <f t="shared" si="7"/>
        <v>982.519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0</v>
      </c>
      <c r="J15" s="29">
        <f t="shared" si="7"/>
        <v>0</v>
      </c>
      <c r="K15" s="29">
        <f t="shared" si="7"/>
        <v>0</v>
      </c>
      <c r="L15" s="29">
        <f>L9-L10</f>
        <v>0</v>
      </c>
      <c r="M15" s="29">
        <f t="shared" si="7"/>
        <v>0</v>
      </c>
      <c r="N15" s="29">
        <f t="shared" si="7"/>
        <v>0</v>
      </c>
      <c r="O15" s="29">
        <f t="shared" si="7"/>
        <v>0</v>
      </c>
    </row>
    <row r="16" spans="1:15" ht="36" customHeight="1">
      <c r="A16" s="19">
        <f t="shared" si="0"/>
        <v>13</v>
      </c>
      <c r="B16" s="16" t="s">
        <v>28</v>
      </c>
      <c r="C16" s="17">
        <f>SUM(D16:O16)</f>
        <v>1875.7</v>
      </c>
      <c r="D16" s="18">
        <v>997.928</v>
      </c>
      <c r="E16" s="18">
        <v>877.772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41" s="26" customFormat="1" ht="21" customHeight="1">
      <c r="A17" s="19">
        <f t="shared" si="0"/>
        <v>14</v>
      </c>
      <c r="B17" s="16" t="s">
        <v>29</v>
      </c>
      <c r="C17" s="17">
        <f aca="true" t="shared" si="8" ref="C17:O17">C15-C16</f>
        <v>210.69199999999978</v>
      </c>
      <c r="D17" s="29">
        <f t="shared" si="8"/>
        <v>105.94500000000005</v>
      </c>
      <c r="E17" s="29">
        <f t="shared" si="8"/>
        <v>104.74699999999996</v>
      </c>
      <c r="F17" s="29">
        <f t="shared" si="8"/>
        <v>0</v>
      </c>
      <c r="G17" s="29">
        <f>G15-G16</f>
        <v>0</v>
      </c>
      <c r="H17" s="29">
        <f t="shared" si="8"/>
        <v>0</v>
      </c>
      <c r="I17" s="29">
        <f t="shared" si="8"/>
        <v>0</v>
      </c>
      <c r="J17" s="29">
        <f t="shared" si="8"/>
        <v>0</v>
      </c>
      <c r="K17" s="29">
        <f t="shared" si="8"/>
        <v>0</v>
      </c>
      <c r="L17" s="29">
        <f t="shared" si="8"/>
        <v>0</v>
      </c>
      <c r="M17" s="29">
        <f t="shared" si="8"/>
        <v>0</v>
      </c>
      <c r="N17" s="29">
        <f t="shared" si="8"/>
        <v>0</v>
      </c>
      <c r="O17" s="29">
        <f t="shared" si="8"/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15" ht="21.75" customHeight="1">
      <c r="A18" s="19">
        <f t="shared" si="0"/>
        <v>15</v>
      </c>
      <c r="B18" s="19" t="s">
        <v>30</v>
      </c>
      <c r="C18" s="27">
        <f aca="true" t="shared" si="9" ref="C18:O18">C17/C4*100</f>
        <v>4.8093391004984545</v>
      </c>
      <c r="D18" s="28">
        <f t="shared" si="9"/>
        <v>5.218818978974484</v>
      </c>
      <c r="E18" s="28">
        <f t="shared" si="9"/>
        <v>4.455734045250284</v>
      </c>
      <c r="F18" s="28" t="e">
        <f t="shared" si="9"/>
        <v>#DIV/0!</v>
      </c>
      <c r="G18" s="28" t="e">
        <f t="shared" si="9"/>
        <v>#DIV/0!</v>
      </c>
      <c r="H18" s="28" t="e">
        <f t="shared" si="9"/>
        <v>#DIV/0!</v>
      </c>
      <c r="I18" s="28" t="e">
        <f t="shared" si="9"/>
        <v>#DIV/0!</v>
      </c>
      <c r="J18" s="28" t="e">
        <f t="shared" si="9"/>
        <v>#DIV/0!</v>
      </c>
      <c r="K18" s="28" t="e">
        <f t="shared" si="9"/>
        <v>#DIV/0!</v>
      </c>
      <c r="L18" s="28" t="e">
        <f t="shared" si="9"/>
        <v>#DIV/0!</v>
      </c>
      <c r="M18" s="28" t="e">
        <f t="shared" si="9"/>
        <v>#DIV/0!</v>
      </c>
      <c r="N18" s="28" t="e">
        <f t="shared" si="9"/>
        <v>#DIV/0!</v>
      </c>
      <c r="O18" s="28" t="e">
        <f t="shared" si="9"/>
        <v>#DIV/0!</v>
      </c>
    </row>
    <row r="19" spans="1:15" ht="31.5" customHeight="1">
      <c r="A19" s="19">
        <f t="shared" si="0"/>
        <v>16</v>
      </c>
      <c r="B19" s="19" t="s">
        <v>31</v>
      </c>
      <c r="C19" s="27">
        <f aca="true" t="shared" si="10" ref="C19:O19">C17/C6*100</f>
        <v>4.8093391004984545</v>
      </c>
      <c r="D19" s="28">
        <f t="shared" si="10"/>
        <v>5.218818978974484</v>
      </c>
      <c r="E19" s="28">
        <f t="shared" si="10"/>
        <v>4.455734045250284</v>
      </c>
      <c r="F19" s="28" t="e">
        <f t="shared" si="10"/>
        <v>#DIV/0!</v>
      </c>
      <c r="G19" s="28" t="e">
        <f t="shared" si="10"/>
        <v>#DIV/0!</v>
      </c>
      <c r="H19" s="28" t="e">
        <f t="shared" si="10"/>
        <v>#DIV/0!</v>
      </c>
      <c r="I19" s="28" t="e">
        <f t="shared" si="10"/>
        <v>#DIV/0!</v>
      </c>
      <c r="J19" s="28" t="e">
        <f t="shared" si="10"/>
        <v>#DIV/0!</v>
      </c>
      <c r="K19" s="28" t="e">
        <f t="shared" si="10"/>
        <v>#DIV/0!</v>
      </c>
      <c r="L19" s="28" t="e">
        <f t="shared" si="10"/>
        <v>#DIV/0!</v>
      </c>
      <c r="M19" s="28" t="e">
        <f t="shared" si="10"/>
        <v>#DIV/0!</v>
      </c>
      <c r="N19" s="28" t="e">
        <f t="shared" si="10"/>
        <v>#DIV/0!</v>
      </c>
      <c r="O19" s="28" t="e">
        <f t="shared" si="10"/>
        <v>#DIV/0!</v>
      </c>
    </row>
    <row r="20" spans="1:15" s="1" customFormat="1" ht="34.5" customHeight="1">
      <c r="A20" s="19">
        <f t="shared" si="0"/>
        <v>17</v>
      </c>
      <c r="B20" s="16" t="s">
        <v>32</v>
      </c>
      <c r="C20" s="21">
        <f aca="true" t="shared" si="11" ref="C20:O20">C12+C17</f>
        <v>333.8769999999998</v>
      </c>
      <c r="D20" s="29">
        <f t="shared" si="11"/>
        <v>167.73600000000005</v>
      </c>
      <c r="E20" s="29">
        <f t="shared" si="11"/>
        <v>166.14099999999996</v>
      </c>
      <c r="F20" s="29">
        <f t="shared" si="11"/>
        <v>0</v>
      </c>
      <c r="G20" s="29">
        <f t="shared" si="11"/>
        <v>0</v>
      </c>
      <c r="H20" s="29">
        <f t="shared" si="11"/>
        <v>0</v>
      </c>
      <c r="I20" s="29">
        <f t="shared" si="11"/>
        <v>0</v>
      </c>
      <c r="J20" s="29">
        <f t="shared" si="11"/>
        <v>0</v>
      </c>
      <c r="K20" s="29">
        <f t="shared" si="11"/>
        <v>0</v>
      </c>
      <c r="L20" s="29">
        <f t="shared" si="11"/>
        <v>0</v>
      </c>
      <c r="M20" s="29">
        <f t="shared" si="11"/>
        <v>0</v>
      </c>
      <c r="N20" s="29">
        <f t="shared" si="11"/>
        <v>0</v>
      </c>
      <c r="O20" s="29">
        <f t="shared" si="11"/>
        <v>0</v>
      </c>
    </row>
    <row r="21" spans="1:15" s="1" customFormat="1" ht="28.5" customHeight="1">
      <c r="A21" s="19">
        <f t="shared" si="0"/>
        <v>18</v>
      </c>
      <c r="B21" s="19" t="s">
        <v>33</v>
      </c>
      <c r="C21" s="30">
        <f>C20/C6*100</f>
        <v>7.621208735296657</v>
      </c>
      <c r="D21" s="31">
        <f>D20/D6*100</f>
        <v>8.262625138111888</v>
      </c>
      <c r="E21" s="31">
        <f aca="true" t="shared" si="12" ref="E21:O21">E20/E6*100</f>
        <v>7.0673156272917375</v>
      </c>
      <c r="F21" s="31" t="e">
        <f t="shared" si="12"/>
        <v>#DIV/0!</v>
      </c>
      <c r="G21" s="31" t="e">
        <f>G20/G6*100</f>
        <v>#DIV/0!</v>
      </c>
      <c r="H21" s="31" t="e">
        <f t="shared" si="12"/>
        <v>#DIV/0!</v>
      </c>
      <c r="I21" s="31" t="e">
        <f t="shared" si="12"/>
        <v>#DIV/0!</v>
      </c>
      <c r="J21" s="31" t="e">
        <f t="shared" si="12"/>
        <v>#DIV/0!</v>
      </c>
      <c r="K21" s="31" t="e">
        <f t="shared" si="12"/>
        <v>#DIV/0!</v>
      </c>
      <c r="L21" s="31" t="e">
        <f t="shared" si="12"/>
        <v>#DIV/0!</v>
      </c>
      <c r="M21" s="31" t="e">
        <f t="shared" si="12"/>
        <v>#DIV/0!</v>
      </c>
      <c r="N21" s="31" t="e">
        <f t="shared" si="12"/>
        <v>#DIV/0!</v>
      </c>
      <c r="O21" s="31" t="e">
        <f t="shared" si="12"/>
        <v>#DIV/0!</v>
      </c>
    </row>
    <row r="22" spans="1:15" ht="21.75" customHeight="1">
      <c r="A22" s="19">
        <f t="shared" si="0"/>
        <v>19</v>
      </c>
      <c r="B22" s="16" t="s">
        <v>34</v>
      </c>
      <c r="C22" s="21">
        <f aca="true" t="shared" si="13" ref="C22:O22">C5+C16+C8</f>
        <v>4047.0159999999996</v>
      </c>
      <c r="D22" s="21">
        <f t="shared" si="13"/>
        <v>1862.321</v>
      </c>
      <c r="E22" s="21">
        <f t="shared" si="13"/>
        <v>2184.695</v>
      </c>
      <c r="F22" s="21">
        <f t="shared" si="13"/>
        <v>0</v>
      </c>
      <c r="G22" s="21">
        <f t="shared" si="13"/>
        <v>0</v>
      </c>
      <c r="H22" s="21">
        <f t="shared" si="13"/>
        <v>0</v>
      </c>
      <c r="I22" s="21">
        <f t="shared" si="13"/>
        <v>0</v>
      </c>
      <c r="J22" s="21">
        <f t="shared" si="13"/>
        <v>0</v>
      </c>
      <c r="K22" s="21">
        <f t="shared" si="13"/>
        <v>0</v>
      </c>
      <c r="L22" s="21">
        <f t="shared" si="13"/>
        <v>0</v>
      </c>
      <c r="M22" s="21">
        <f t="shared" si="13"/>
        <v>0</v>
      </c>
      <c r="N22" s="21">
        <f t="shared" si="13"/>
        <v>0</v>
      </c>
      <c r="O22" s="21">
        <f t="shared" si="13"/>
        <v>0</v>
      </c>
    </row>
    <row r="23" spans="1:15" ht="21.75" customHeight="1">
      <c r="A23" s="19">
        <f t="shared" si="0"/>
        <v>20</v>
      </c>
      <c r="B23" s="16" t="s">
        <v>35</v>
      </c>
      <c r="C23" s="32">
        <f aca="true" t="shared" si="14" ref="C23:O23">C12+C17</f>
        <v>333.8769999999998</v>
      </c>
      <c r="D23" s="25">
        <f t="shared" si="14"/>
        <v>167.73600000000005</v>
      </c>
      <c r="E23" s="25">
        <f t="shared" si="14"/>
        <v>166.14099999999996</v>
      </c>
      <c r="F23" s="25">
        <f t="shared" si="14"/>
        <v>0</v>
      </c>
      <c r="G23" s="25">
        <f t="shared" si="14"/>
        <v>0</v>
      </c>
      <c r="H23" s="25">
        <f t="shared" si="14"/>
        <v>0</v>
      </c>
      <c r="I23" s="25">
        <f t="shared" si="14"/>
        <v>0</v>
      </c>
      <c r="J23" s="25">
        <f t="shared" si="14"/>
        <v>0</v>
      </c>
      <c r="K23" s="25">
        <f t="shared" si="14"/>
        <v>0</v>
      </c>
      <c r="L23" s="25">
        <f t="shared" si="14"/>
        <v>0</v>
      </c>
      <c r="M23" s="25">
        <f t="shared" si="14"/>
        <v>0</v>
      </c>
      <c r="N23" s="25">
        <f t="shared" si="14"/>
        <v>0</v>
      </c>
      <c r="O23" s="25">
        <f t="shared" si="14"/>
        <v>0</v>
      </c>
    </row>
    <row r="24" spans="1:15" ht="21.75" customHeight="1">
      <c r="A24" s="19">
        <f t="shared" si="0"/>
        <v>21</v>
      </c>
      <c r="B24" s="19" t="s">
        <v>36</v>
      </c>
      <c r="C24" s="33">
        <f aca="true" t="shared" si="15" ref="C24:O24">C23/C4*100</f>
        <v>7.621208735296657</v>
      </c>
      <c r="D24" s="33">
        <f>D23/D4*100</f>
        <v>8.262625138111888</v>
      </c>
      <c r="E24" s="33">
        <f>E23/E4*100</f>
        <v>7.0673156272917375</v>
      </c>
      <c r="F24" s="33" t="e">
        <f t="shared" si="15"/>
        <v>#DIV/0!</v>
      </c>
      <c r="G24" s="33" t="e">
        <f t="shared" si="15"/>
        <v>#DIV/0!</v>
      </c>
      <c r="H24" s="33" t="e">
        <f t="shared" si="15"/>
        <v>#DIV/0!</v>
      </c>
      <c r="I24" s="33" t="e">
        <f t="shared" si="15"/>
        <v>#DIV/0!</v>
      </c>
      <c r="J24" s="33" t="e">
        <f t="shared" si="15"/>
        <v>#DIV/0!</v>
      </c>
      <c r="K24" s="33" t="e">
        <f t="shared" si="15"/>
        <v>#DIV/0!</v>
      </c>
      <c r="L24" s="33" t="e">
        <f t="shared" si="15"/>
        <v>#DIV/0!</v>
      </c>
      <c r="M24" s="33" t="e">
        <f t="shared" si="15"/>
        <v>#DIV/0!</v>
      </c>
      <c r="N24" s="33" t="e">
        <f t="shared" si="15"/>
        <v>#DIV/0!</v>
      </c>
      <c r="O24" s="33" t="e">
        <f t="shared" si="15"/>
        <v>#DIV/0!</v>
      </c>
    </row>
    <row r="25" spans="1:15" ht="21.75" customHeight="1">
      <c r="A25" s="19">
        <f t="shared" si="0"/>
        <v>22</v>
      </c>
      <c r="B25" s="16" t="s">
        <v>37</v>
      </c>
      <c r="C25" s="34">
        <v>4.80813</v>
      </c>
      <c r="D25" s="34">
        <v>4.80813</v>
      </c>
      <c r="E25" s="34">
        <v>4.80813</v>
      </c>
      <c r="F25" s="34">
        <v>4.80813</v>
      </c>
      <c r="G25" s="34">
        <v>4.80813</v>
      </c>
      <c r="H25" s="34">
        <v>4.80813</v>
      </c>
      <c r="I25" s="34">
        <v>4.80813</v>
      </c>
      <c r="J25" s="34">
        <v>4.80813</v>
      </c>
      <c r="K25" s="34">
        <v>4.80813</v>
      </c>
      <c r="L25" s="34">
        <v>4.80813</v>
      </c>
      <c r="M25" s="34">
        <v>4.80813</v>
      </c>
      <c r="N25" s="34">
        <v>4.80813</v>
      </c>
      <c r="O25" s="34">
        <v>4.80813</v>
      </c>
    </row>
    <row r="26" spans="1:15" ht="35.25" customHeight="1">
      <c r="A26" s="19">
        <f t="shared" si="0"/>
        <v>23</v>
      </c>
      <c r="B26" s="16" t="s">
        <v>38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8.75">
      <c r="A27" s="19">
        <f t="shared" si="0"/>
        <v>24</v>
      </c>
      <c r="B27" s="16" t="s">
        <v>39</v>
      </c>
      <c r="C27" s="34">
        <v>4.80813</v>
      </c>
      <c r="D27" s="34">
        <v>4.80813</v>
      </c>
      <c r="E27" s="34">
        <v>4.80813</v>
      </c>
      <c r="F27" s="34">
        <v>4.80813</v>
      </c>
      <c r="G27" s="34">
        <v>4.80813</v>
      </c>
      <c r="H27" s="34">
        <v>4.80813</v>
      </c>
      <c r="I27" s="34">
        <v>4.80813</v>
      </c>
      <c r="J27" s="34">
        <v>4.80813</v>
      </c>
      <c r="K27" s="34">
        <v>4.80813</v>
      </c>
      <c r="L27" s="34">
        <v>4.80813</v>
      </c>
      <c r="M27" s="34">
        <v>4.80813</v>
      </c>
      <c r="N27" s="34">
        <v>4.80813</v>
      </c>
      <c r="O27" s="34">
        <v>4.80813</v>
      </c>
    </row>
    <row r="28" spans="1:15" ht="18.75">
      <c r="A28" s="35"/>
      <c r="B28" s="36"/>
      <c r="C28" s="37"/>
      <c r="D28" s="37"/>
      <c r="E28" s="38"/>
      <c r="F28" s="38"/>
      <c r="G28" s="38"/>
      <c r="H28" s="38"/>
      <c r="I28" s="38"/>
      <c r="J28" s="38"/>
      <c r="K28" s="39"/>
      <c r="L28" s="40"/>
      <c r="M28" s="40"/>
      <c r="N28" s="40"/>
      <c r="O28" s="40"/>
    </row>
    <row r="29" spans="1:15" ht="18.75">
      <c r="A29" s="35"/>
      <c r="B29" s="36" t="s">
        <v>40</v>
      </c>
      <c r="C29" s="41">
        <f>C23-(C4*C25/100)</f>
        <v>123.23796939909977</v>
      </c>
      <c r="D29" s="41">
        <f aca="true" t="shared" si="16" ref="D29:O29">D23-(D4*D25/100)</f>
        <v>70.12822036590003</v>
      </c>
      <c r="E29" s="41">
        <f>E23-(E4*E25/100)</f>
        <v>53.10974903319996</v>
      </c>
      <c r="F29" s="41">
        <f t="shared" si="16"/>
        <v>0</v>
      </c>
      <c r="G29" s="41">
        <f>G23-(G4*G25/100)</f>
        <v>0</v>
      </c>
      <c r="H29" s="41">
        <f t="shared" si="16"/>
        <v>0</v>
      </c>
      <c r="I29" s="41">
        <f t="shared" si="16"/>
        <v>0</v>
      </c>
      <c r="J29" s="41">
        <f t="shared" si="16"/>
        <v>0</v>
      </c>
      <c r="K29" s="41">
        <f t="shared" si="16"/>
        <v>0</v>
      </c>
      <c r="L29" s="41">
        <f t="shared" si="16"/>
        <v>0</v>
      </c>
      <c r="M29" s="41">
        <f t="shared" si="16"/>
        <v>0</v>
      </c>
      <c r="N29" s="41">
        <f t="shared" si="16"/>
        <v>0</v>
      </c>
      <c r="O29" s="41">
        <f t="shared" si="16"/>
        <v>0</v>
      </c>
    </row>
    <row r="30" spans="1:15" ht="18.75">
      <c r="A30" s="35"/>
      <c r="B30" s="36" t="s">
        <v>41</v>
      </c>
      <c r="C30" s="41"/>
      <c r="D30" s="41"/>
      <c r="E30" s="41"/>
      <c r="F30" s="41"/>
      <c r="G30" s="41"/>
      <c r="H30" s="41"/>
      <c r="I30" s="42"/>
      <c r="J30" s="38"/>
      <c r="K30" s="39"/>
      <c r="L30" s="40"/>
      <c r="M30" s="40"/>
      <c r="N30" s="40"/>
      <c r="O30" s="40"/>
    </row>
    <row r="31" spans="1:15" ht="18.75">
      <c r="A31" s="35"/>
      <c r="B31" s="36" t="s">
        <v>42</v>
      </c>
      <c r="C31" s="41">
        <f aca="true" t="shared" si="17" ref="C31:O31">C20-(C6*C26/100)</f>
        <v>333.8769999999998</v>
      </c>
      <c r="D31" s="41">
        <f>D20-(D6*D26/100)</f>
        <v>167.73600000000005</v>
      </c>
      <c r="E31" s="41">
        <f t="shared" si="17"/>
        <v>166.14099999999996</v>
      </c>
      <c r="F31" s="41">
        <f t="shared" si="17"/>
        <v>0</v>
      </c>
      <c r="G31" s="41">
        <f t="shared" si="17"/>
        <v>0</v>
      </c>
      <c r="H31" s="41">
        <f t="shared" si="17"/>
        <v>0</v>
      </c>
      <c r="I31" s="41">
        <f t="shared" si="17"/>
        <v>0</v>
      </c>
      <c r="J31" s="41">
        <f t="shared" si="17"/>
        <v>0</v>
      </c>
      <c r="K31" s="41">
        <f t="shared" si="17"/>
        <v>0</v>
      </c>
      <c r="L31" s="41">
        <f t="shared" si="17"/>
        <v>0</v>
      </c>
      <c r="M31" s="41">
        <f t="shared" si="17"/>
        <v>0</v>
      </c>
      <c r="N31" s="41">
        <f t="shared" si="17"/>
        <v>0</v>
      </c>
      <c r="O31" s="41">
        <f t="shared" si="17"/>
        <v>0</v>
      </c>
    </row>
    <row r="32" spans="1:15" ht="18.75">
      <c r="A32" s="35"/>
      <c r="B32" s="35"/>
      <c r="C32" s="43"/>
      <c r="D32" s="43"/>
      <c r="E32" s="44"/>
      <c r="F32" s="44"/>
      <c r="G32" s="44"/>
      <c r="H32" s="44"/>
      <c r="I32" s="45"/>
      <c r="J32" s="45"/>
      <c r="K32" s="39"/>
      <c r="L32" s="40"/>
      <c r="M32" s="40"/>
      <c r="N32" s="40"/>
      <c r="O32" s="40"/>
    </row>
    <row r="33" spans="1:15" ht="12.75">
      <c r="A33" s="45"/>
      <c r="B33" s="45"/>
      <c r="C33" s="46"/>
      <c r="D33" s="45"/>
      <c r="E33" s="45"/>
      <c r="F33" s="45"/>
      <c r="G33" s="45"/>
      <c r="H33" s="45"/>
      <c r="I33" s="45"/>
      <c r="J33" s="45"/>
      <c r="K33" s="39"/>
      <c r="L33" s="40"/>
      <c r="M33" s="40"/>
      <c r="N33" s="40"/>
      <c r="O33" s="40"/>
    </row>
    <row r="34" spans="1:15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39"/>
      <c r="L34" s="40"/>
      <c r="M34" s="40"/>
      <c r="N34" s="40"/>
      <c r="O34" s="40"/>
    </row>
    <row r="35" spans="1:15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39"/>
      <c r="L35" s="40"/>
      <c r="M35" s="40"/>
      <c r="N35" s="40"/>
      <c r="O35" s="40"/>
    </row>
    <row r="36" spans="1:15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39"/>
      <c r="L36" s="40"/>
      <c r="M36" s="40"/>
      <c r="N36" s="40"/>
      <c r="O36" s="40"/>
    </row>
  </sheetData>
  <sheetProtection/>
  <mergeCells count="1">
    <mergeCell ref="P1:R1"/>
  </mergeCells>
  <printOptions/>
  <pageMargins left="0.19685039370078702" right="0.19685039370078702" top="0.7480314960629921" bottom="0.7480314960629921" header="0.3149606299212601" footer="0.3149606299212601"/>
  <pageSetup fitToHeight="0" fitToWidth="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CITILINK</dc:creator>
  <cp:keywords/>
  <dc:description/>
  <cp:lastModifiedBy>CITILINK</cp:lastModifiedBy>
  <cp:lastPrinted>2017-08-10T13:29:17Z</cp:lastPrinted>
  <dcterms:created xsi:type="dcterms:W3CDTF">2009-04-16T11:32:48Z</dcterms:created>
  <dcterms:modified xsi:type="dcterms:W3CDTF">2018-03-27T10:20:05Z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